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345" windowHeight="12450" firstSheet="9" activeTab="10"/>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中央和省、市转移支付补助项目支出预算表11" sheetId="16" r:id="rId16"/>
    <sheet name="部门项目中期规划预算表12" sheetId="17" r:id="rId17"/>
  </sheets>
  <definedNames>
    <definedName name="_xlnm.Print_Titles" localSheetId="3">'部门财政拨款收支预算总表02-1'!$1:$6</definedName>
    <definedName name="_xlnm.Print_Titles" localSheetId="4">'一般公共预算支出预算表02-2'!$1:$5</definedName>
    <definedName name="_xlnm.Print_Titles" localSheetId="5">“三公”经费支出预算表03!$1:$6</definedName>
    <definedName name="_xlnm.Print_Titles" localSheetId="9">部门政府性基金预算支出预算表06!$1:$6</definedName>
    <definedName name="_xlnm.Print_Titles" localSheetId="14">新增资产配置表10!$1:$6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<sst xmlns="http://schemas.openxmlformats.org/spreadsheetml/2006/main" count="2016" uniqueCount="576">
  <si>
    <t>预算01-1表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</si>
  <si>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</si>
  <si>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</si>
  <si>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</si>
  <si>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</si>
  <si>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</si>
  <si>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</si>
  <si>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</si>
  <si>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</si>
  <si>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</si>
  <si>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</si>
  <si>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</si>
  <si>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</si>
  <si>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</si>
  <si>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</si>
  <si>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</si>
  <si>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</si>
  <si>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</si>
  <si>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</si>
  <si>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</si>
  <si>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</si>
  <si>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</si>
  <si>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</si>
  <si>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</si>
  <si>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</si>
  <si>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</si>
  <si>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　</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</si>
  <si>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</si>
  <si>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</si>
  <si>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</si>
  <si>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</si>
  <si>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</si>
  <si>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</si>
  <si>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</si>
  <si>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</si>
  <si>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</si>
  <si>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</si>
  <si>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</si>
  <si>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</si>
  <si>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</si>
  <si>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</si>
  <si>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</si>
  <si>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</si>
  <si>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</si>
  <si>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</si>
  <si>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</si>
  <si>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</si>
  <si>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</si>
  <si>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</si>
  <si>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</si>
  <si>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</si>
  <si>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</si>
  <si>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</si>
  <si>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</si>
  <si>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</si>
  <si>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</si>
  <si>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</si>
  <si>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</si>
  <si>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</si>
  <si>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</si>
  <si>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</si>
  <si>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</si>
  <si>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</si>
  <si>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</si>
  <si>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</si>
  <si>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</si>
  <si>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</si>
  <si>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</si>
  <si>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</si>
  <si>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</si>
  <si>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121</t>
  </si>
  <si>
    <t>双江拉祜族佤族布朗族傣族自治县自然资源局</t>
  </si>
  <si>
    <t>121001</t>
  </si>
  <si>
    <t>预算01-3表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</si>
  <si>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</si>
  <si>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</si>
  <si>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</si>
  <si>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</si>
  <si>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</si>
  <si>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</si>
  <si>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</si>
  <si>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</si>
  <si>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</si>
  <si>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</si>
  <si>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</si>
  <si>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208</t>
  </si>
  <si>
    <t>社会保障和就业支出</t>
  </si>
  <si>
    <t>20805</t>
  </si>
  <si>
    <t>行政事业单位养老支出</t>
  </si>
  <si>
    <t>2080501</t>
  </si>
  <si>
    <t>行政单位离退休</t>
  </si>
  <si>
    <t>2080502</t>
  </si>
  <si>
    <t>事业单位离退休</t>
  </si>
  <si>
    <t>2080505</t>
  </si>
  <si>
    <t>机关事业单位基本养老保险缴费支出</t>
  </si>
  <si>
    <t>20808</t>
  </si>
  <si>
    <t>抚恤</t>
  </si>
  <si>
    <t>2080801</t>
  </si>
  <si>
    <t>死亡抚恤</t>
  </si>
  <si>
    <t>20811</t>
  </si>
  <si>
    <t>残疾人事业</t>
  </si>
  <si>
    <t>2081199</t>
  </si>
  <si>
    <t>其他残疾人事业支出</t>
  </si>
  <si>
    <t>20899</t>
  </si>
  <si>
    <t>其他社会保障和就业支出</t>
  </si>
  <si>
    <t>2089999</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</si>
  <si>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</si>
  <si>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</si>
  <si>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</si>
  <si>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</si>
  <si>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</si>
  <si>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</si>
  <si>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</si>
  <si>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</si>
  <si>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</si>
  <si>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</si>
  <si>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</si>
  <si>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</si>
  <si>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220</t>
  </si>
  <si>
    <t>自然资源海洋气象等支出</t>
  </si>
  <si>
    <t>22001</t>
  </si>
  <si>
    <t>自然资源事务</t>
  </si>
  <si>
    <t>2200101</t>
  </si>
  <si>
    <t>行政运行</t>
  </si>
  <si>
    <t>2200104</t>
  </si>
  <si>
    <t>自然资源规划及管理</t>
  </si>
  <si>
    <t>2200106</t>
  </si>
  <si>
    <t>自然资源利用与保护</t>
  </si>
  <si>
    <t>2200109</t>
  </si>
  <si>
    <t>自然资源调查与确权登记</t>
  </si>
  <si>
    <t>2200112</t>
  </si>
  <si>
    <t>土地资源储备支出</t>
  </si>
  <si>
    <t>2200113</t>
  </si>
  <si>
    <t>地质矿产资源与环境调查</t>
  </si>
  <si>
    <t>2200150</t>
  </si>
  <si>
    <t>事业运行</t>
  </si>
  <si>
    <t>2200199</t>
  </si>
  <si>
    <t>其他自然资源事务支出</t>
  </si>
  <si>
    <t>221</t>
  </si>
  <si>
    <t>住房保障支出</t>
  </si>
  <si>
    <t>22102</t>
  </si>
  <si>
    <t>住房改革支出</t>
  </si>
  <si>
    <t>2210201</t>
  </si>
  <si>
    <t>住房公积金</t>
  </si>
  <si>
    <t>224</t>
  </si>
  <si>
    <t>灾害防治及应急管理支出</t>
  </si>
  <si>
    <t>22406</t>
  </si>
  <si>
    <t>自然灾害防治</t>
  </si>
  <si>
    <t>2240601</t>
  </si>
  <si>
    <t>地质灾害防治</t>
  </si>
  <si>
    <t>229</t>
  </si>
  <si>
    <t>22904</t>
  </si>
  <si>
    <t>其他政府性基金及对应专项债务收入安排的支出</t>
  </si>
  <si>
    <t>2290401</t>
  </si>
  <si>
    <t>其他政府性基金安排的支出</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</si>
  <si>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</si>
  <si>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</si>
  <si>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</si>
  <si>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</si>
  <si>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</si>
  <si>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</si>
  <si>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</si>
  <si>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</si>
  <si>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</si>
  <si>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</si>
  <si>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</si>
  <si>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</si>
  <si>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</si>
  <si>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</si>
  <si>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</si>
  <si>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</si>
  <si>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</si>
  <si>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</si>
  <si>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</si>
  <si>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</si>
  <si>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</si>
  <si>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</si>
  <si>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</si>
  <si>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</si>
  <si>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</si>
  <si>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</si>
  <si>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</si>
  <si>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</si>
  <si>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</si>
  <si>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</si>
  <si>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</si>
  <si>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</si>
  <si>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</si>
  <si>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</si>
  <si>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</si>
  <si>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</si>
  <si>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二、年终结转结余</t>
  </si>
  <si>
    <t>收 入 总 计</t>
  </si>
  <si>
    <t>预算02-2表</t>
  </si>
  <si>
    <t>部门预算支出功能分类科目</t>
  </si>
  <si>
    <t>人员经费</t>
  </si>
  <si>
    <t>公用经费</t>
  </si>
  <si>
    <t>1</t>
  </si>
  <si>
    <t>2</t>
  </si>
  <si>
    <t>3</t>
  </si>
  <si>
    <t>5</t>
  </si>
  <si>
    <t>6</t>
  </si>
  <si>
    <t>7</t>
  </si>
  <si>
    <t>预算03表</t>
  </si>
  <si>
    <t>单位：元</t>
  </si>
  <si>
    <t>资金性质</t>
  </si>
  <si>
    <t>“三公”经费合计</t>
  </si>
  <si>
    <t>因公出国（境）费</t>
  </si>
  <si>
    <t>公务用车购置及运行费</t>
  </si>
  <si>
    <t>公务接待费</t>
  </si>
  <si>
    <t>公务用车购置费</t>
  </si>
  <si>
    <t>公务用车运行费</t>
  </si>
  <si>
    <t>上级资金</t>
  </si>
  <si>
    <t>本级财力安排</t>
  </si>
  <si>
    <t>自有资金</t>
  </si>
  <si>
    <t>非财政拨款</t>
  </si>
  <si>
    <t>预算04表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</si>
  <si>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</si>
  <si>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</si>
  <si>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</si>
  <si>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</si>
  <si>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</si>
  <si>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</si>
  <si>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</si>
  <si>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</si>
  <si>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</si>
  <si>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</si>
  <si>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</si>
  <si>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</si>
  <si>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</si>
  <si>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</si>
  <si>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</si>
  <si>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</si>
  <si>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</si>
  <si>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530925210000000001355</t>
  </si>
  <si>
    <t>行政人员工资支出</t>
  </si>
  <si>
    <t>30101</t>
  </si>
  <si>
    <t>基本工资</t>
  </si>
  <si>
    <t>530925210000000001356</t>
  </si>
  <si>
    <t>事业人员工资支出</t>
  </si>
  <si>
    <t>30102</t>
  </si>
  <si>
    <t>津贴补贴</t>
  </si>
  <si>
    <t>530925231100001435567</t>
  </si>
  <si>
    <t>绩效考核奖励（2017年提高标准部分）</t>
  </si>
  <si>
    <t>30103</t>
  </si>
  <si>
    <t>奖金</t>
  </si>
  <si>
    <t>30107</t>
  </si>
  <si>
    <t>绩效工资</t>
  </si>
  <si>
    <t>530925231100001435589</t>
  </si>
  <si>
    <t>绩效工资（2017年提高标准部分）</t>
  </si>
  <si>
    <t>530925210000000001357</t>
  </si>
  <si>
    <t>社会保障缴费</t>
  </si>
  <si>
    <t>30108</t>
  </si>
  <si>
    <t>机关事业单位基本养老保险缴费</t>
  </si>
  <si>
    <t>2080506</t>
  </si>
  <si>
    <t>机关事业单位职业年金缴费支出</t>
  </si>
  <si>
    <t>30109</t>
  </si>
  <si>
    <t>职业年金缴费</t>
  </si>
  <si>
    <t>30110</t>
  </si>
  <si>
    <t>职工基本医疗保险缴费</t>
  </si>
  <si>
    <t>30111</t>
  </si>
  <si>
    <t>公务员医疗补助缴费</t>
  </si>
  <si>
    <t>30112</t>
  </si>
  <si>
    <t>其他社会保障缴费</t>
  </si>
  <si>
    <t>530925210000000001358</t>
  </si>
  <si>
    <t>30113</t>
  </si>
  <si>
    <t>530925231100001435611</t>
  </si>
  <si>
    <t>编制外长聘人员支出</t>
  </si>
  <si>
    <t>30199</t>
  </si>
  <si>
    <t>其他工资福利支出</t>
  </si>
  <si>
    <t>530925210000000001366</t>
  </si>
  <si>
    <t>一般公用经费</t>
  </si>
  <si>
    <t>30205</t>
  </si>
  <si>
    <t>水费</t>
  </si>
  <si>
    <t>30206</t>
  </si>
  <si>
    <t>电费</t>
  </si>
  <si>
    <t>30207</t>
  </si>
  <si>
    <t>邮电费</t>
  </si>
  <si>
    <t>30211</t>
  </si>
  <si>
    <t>差旅费</t>
  </si>
  <si>
    <t>530925210000000001362</t>
  </si>
  <si>
    <t>30217</t>
  </si>
  <si>
    <t>30299</t>
  </si>
  <si>
    <t>其他商品和服务支出</t>
  </si>
  <si>
    <t>30201</t>
  </si>
  <si>
    <t>办公费</t>
  </si>
  <si>
    <t>530925210000000001365</t>
  </si>
  <si>
    <t>退休人员公用经费</t>
  </si>
  <si>
    <t>530925210000000003030</t>
  </si>
  <si>
    <t>工会经费</t>
  </si>
  <si>
    <t>30228</t>
  </si>
  <si>
    <t>530925210000000001361</t>
  </si>
  <si>
    <t>公务用车运行维护费</t>
  </si>
  <si>
    <t>30231</t>
  </si>
  <si>
    <t>530925210000000001363</t>
  </si>
  <si>
    <t>行政人员公务交通补贴</t>
  </si>
  <si>
    <t>30239</t>
  </si>
  <si>
    <t>其他交通费用</t>
  </si>
  <si>
    <t>530925251100003729695</t>
  </si>
  <si>
    <t>残疾人就业保障金</t>
  </si>
  <si>
    <t>530925241100002280875</t>
  </si>
  <si>
    <t>其他退休费</t>
  </si>
  <si>
    <t>30302</t>
  </si>
  <si>
    <t>退休费</t>
  </si>
  <si>
    <t>530925210000000001359</t>
  </si>
  <si>
    <t>机关事业单位职工遗属生活补助</t>
  </si>
  <si>
    <t>30305</t>
  </si>
  <si>
    <t>生活补助</t>
  </si>
  <si>
    <t>530925241100003213746</t>
  </si>
  <si>
    <t>追加李加和一次性抚恤金及丧葬费资金</t>
  </si>
  <si>
    <t>30304</t>
  </si>
  <si>
    <t>抚恤金</t>
  </si>
  <si>
    <t>预算05-1表</t>
  </si>
  <si>
    <t>项目分类</t>
  </si>
  <si>
    <t>项目单位</t>
  </si>
  <si>
    <t>经济科目编码</t>
  </si>
  <si>
    <t>经济科目名称</t>
  </si>
  <si>
    <t>本年拨款</t>
  </si>
  <si>
    <t>其中：本次下达</t>
  </si>
  <si>
    <t>2024年度市级地质灾害防治调查评价补助资金</t>
  </si>
  <si>
    <t>民生类</t>
  </si>
  <si>
    <t>530925241100003330059</t>
  </si>
  <si>
    <t>30227</t>
  </si>
  <si>
    <t>委托业务费</t>
  </si>
  <si>
    <t>2024年度市级地质灾害防治监测人员补助资金</t>
  </si>
  <si>
    <t>2024年云南省卫片执法补助第二批经费</t>
  </si>
  <si>
    <t>事业发展类</t>
  </si>
  <si>
    <t>530925241100003252842</t>
  </si>
  <si>
    <t>2024年云南省卫片执法补助经费</t>
  </si>
  <si>
    <t>530925241100002957666</t>
  </si>
  <si>
    <t>2024年中央自然灾害防治体系建设补助资金</t>
  </si>
  <si>
    <t>530925241100002845871</t>
  </si>
  <si>
    <t>双江县被征地农民养老保障专项资金</t>
  </si>
  <si>
    <t>530925231100001164855</t>
  </si>
  <si>
    <t>双江县耕地及基本农田保护专项资金</t>
  </si>
  <si>
    <t>530925231100001164489</t>
  </si>
  <si>
    <t>双江县矿产资源规划及开发利用专项资金</t>
  </si>
  <si>
    <t>530925231100001164787</t>
  </si>
  <si>
    <t>双江县其他国土资源事物统筹专项资金</t>
  </si>
  <si>
    <t>530925221100000418186</t>
  </si>
  <si>
    <t>双江县土地开发整理（补充耕地）项目专项资金</t>
  </si>
  <si>
    <t>530925241100002265383</t>
  </si>
  <si>
    <t>双江县土地征收储备及前期开发专项资金</t>
  </si>
  <si>
    <t>530925231100001164568</t>
  </si>
  <si>
    <t>双江县增减挂钩项目专项资金</t>
  </si>
  <si>
    <t>530925231100001164699</t>
  </si>
  <si>
    <t>双江县自然资源地质灾害防治专项资金</t>
  </si>
  <si>
    <t>530925231100001164760</t>
  </si>
  <si>
    <t>双江县自然资源调查及不动产登记确权及系统维护专项资金</t>
  </si>
  <si>
    <t>530925231100001164521</t>
  </si>
  <si>
    <t>双江县自然资源领域执法专项资金</t>
  </si>
  <si>
    <t>530925231100001164552</t>
  </si>
  <si>
    <t>双江县自然资源土地要素保障专项资金</t>
  </si>
  <si>
    <t>530925231100001164459</t>
  </si>
  <si>
    <t>双江县自治县“万名干部规划家乡行动”专项资金</t>
  </si>
  <si>
    <t>530925231100001164628</t>
  </si>
  <si>
    <t>双江自治县城乡总体规划专项资金</t>
  </si>
  <si>
    <t>530925231100001164640</t>
  </si>
  <si>
    <t>双江自治县国土空间规划专项资金</t>
  </si>
  <si>
    <t>530925231100001164580</t>
  </si>
  <si>
    <t>双江自治县中心城区城市级实景三维建设相关技术服务工作项目专项资金</t>
  </si>
  <si>
    <t>530925251100004123805</t>
  </si>
  <si>
    <t>双江自治县自然资源局征地股红专项资金</t>
  </si>
  <si>
    <t>530925241100002185115</t>
  </si>
  <si>
    <t>31009</t>
  </si>
  <si>
    <t>土地补偿</t>
  </si>
  <si>
    <t>有偿收回双江农商行原购置联社业务经营用房建设用地专项资金</t>
  </si>
  <si>
    <t>530925241100003189846</t>
  </si>
  <si>
    <t>追加云南金江沧源水泥工业有限公司土地预付款专项资金</t>
  </si>
  <si>
    <t>530925241100002882763</t>
  </si>
  <si>
    <t>预算05-2表</t>
  </si>
  <si>
    <t>单位名称、项目名称</t>
  </si>
  <si>
    <t>项目年度绩效目标</t>
  </si>
  <si>
    <t>一级指标</t>
  </si>
  <si>
    <t>二级指标</t>
  </si>
  <si>
    <t>三级指标</t>
  </si>
  <si>
    <t>指标性质</t>
  </si>
  <si>
    <t>指标值</t>
  </si>
  <si>
    <t>度量单位</t>
  </si>
  <si>
    <t>指标属性</t>
  </si>
  <si>
    <t>指标内容</t>
  </si>
  <si>
    <t>根据 2023年 7月 4 日县第十七届人民政府第二十二次常务会议研定事项，同意有偿收回双江农商行原购置位于尹景花园小区县公积金中心旁拟用于联社业务经营用房建设用地，并同意退回云南双江农村商业银行股份有限公司缴纳的 312.4924万元土地出让金及 95万元土方回填款共 407.4924万元。</t>
  </si>
  <si>
    <t>产出指标</t>
  </si>
  <si>
    <t>数量指标</t>
  </si>
  <si>
    <t>退回土地出让金及回填土款407.4924万元</t>
  </si>
  <si>
    <t>=</t>
  </si>
  <si>
    <t>407.4924</t>
  </si>
  <si>
    <t>万元</t>
  </si>
  <si>
    <t>定量指标</t>
  </si>
  <si>
    <t>时效指标</t>
  </si>
  <si>
    <t>按约定时间退回企业相关费用</t>
  </si>
  <si>
    <t>100</t>
  </si>
  <si>
    <t>%</t>
  </si>
  <si>
    <t>定性指标</t>
  </si>
  <si>
    <t>效益指标</t>
  </si>
  <si>
    <t>社会效益</t>
  </si>
  <si>
    <t>维护社会稳定</t>
  </si>
  <si>
    <t>满意度指标</t>
  </si>
  <si>
    <t>服务对象满意度</t>
  </si>
  <si>
    <t>用地企业满意</t>
  </si>
  <si>
    <t>主要开展易地搬迁测量、变更调查、不动产系统维护、存量不动产登记存量、湿地调查、存量不动产登记测量、不动产系统平台建设等工作。</t>
  </si>
  <si>
    <t>办理不动产登记互联网</t>
  </si>
  <si>
    <t>45</t>
  </si>
  <si>
    <t>件</t>
  </si>
  <si>
    <t>质量指标</t>
  </si>
  <si>
    <t>按质量完成不动产登记工作</t>
  </si>
  <si>
    <t>&gt;=</t>
  </si>
  <si>
    <t>98</t>
  </si>
  <si>
    <t>群众满意</t>
  </si>
  <si>
    <t>开展双江县勐勐、勐库、沙河等乡镇增减挂钩项目工作，解决当前保障发展与保护耕取得原省验收组已实地验收的三个项目（双江县勐库镇等4个乡镇城乡建设用地增减挂钩（易地扶贫搬迁）项目、双江县勐勐镇等6个乡镇城乡建设用地增减挂钩（易地扶贫搬迁）项目、双江县沙河等6个乡镇城乡建设用地增减挂钩项目）验收意见，归还200亩省内交易指标。新编平衡方案一和新编平衡方案三完成勘测定界开始编制方案，完成新编平衡方案二的省级验收。</t>
  </si>
  <si>
    <t>完成工程量</t>
  </si>
  <si>
    <t>按规划设计完成率</t>
  </si>
  <si>
    <t>按时完成勐勐、勐库、沙河等乡镇增减挂钩项目工作</t>
  </si>
  <si>
    <t>完成勐勐、勐库、沙河等乡镇增减挂钩项目工作</t>
  </si>
  <si>
    <t>是解决当前保障发展与保护耕地矛盾的有效途径</t>
  </si>
  <si>
    <t>主要开展双江县国土空间规划、生态保护红线 、年度城市体检评估等工作。</t>
  </si>
  <si>
    <t>完成县城中心城区6个城镇单元的招标</t>
  </si>
  <si>
    <t>个</t>
  </si>
  <si>
    <t>按质量完成项目编报率</t>
  </si>
  <si>
    <t>完成双江县国土空间规划、生态保护红线 、2020年度城市体检评估等工作。</t>
  </si>
  <si>
    <t>主要开展双江县国土空间规划、生态保护红线 、2020年度城市体检评估等工作。</t>
  </si>
  <si>
    <t>实现土地利用规划、城乡规划等有机融合</t>
  </si>
  <si>
    <t>主要开展双江县耕地保护含（耕地进出平衡方案编制、年度耕地卫片核查、设施农业用地上图、耕地质量等别更新、耕地质量分类、耕地后备资源调查、耕地目标责任制考核工作。</t>
  </si>
  <si>
    <t>已完成整改省级审核通过</t>
  </si>
  <si>
    <t>280.99亩</t>
  </si>
  <si>
    <t>亩</t>
  </si>
  <si>
    <t>按时按质完成耕地保护工作</t>
  </si>
  <si>
    <t>耕地进出平衡方案编制、年度耕地卫片核查、设施农业用地上图、耕地质量等别更新、耕地质量分类、耕地后备资源调查、耕地目标责任制考核</t>
  </si>
  <si>
    <t>省级预判耕地流出图斑举证完成率</t>
  </si>
  <si>
    <t>省级预判耕地流出图斑</t>
  </si>
  <si>
    <t>因环境影响评价未通过，项目未能实施，企业申请退还土地预付款。2022年 4月以来，县人民政府积极筹措资金退还了企业 220万元预付款，现仍欠180万元。</t>
  </si>
  <si>
    <t>按约定追加200万元土地预付款</t>
  </si>
  <si>
    <t>200</t>
  </si>
  <si>
    <t>维护社会及用地企业稳定</t>
  </si>
  <si>
    <t>开展实施勐勐镇大吉村委会大吉二组滑坡治理（应急抢险）、勐库镇城子村千岗组及华侨农场四队老瓦场（应急抢险）、忙糯乡南骂河村帕扎组不稳定斜坡工程治理项目、大文乡大文村团山组滑坡治理、勐库华侨农场四队滑坡治理、双江县忙糯乡富王村忙炭组滑坡地质灾害治理项目等17个地灾项目及日常巡查工作专项经费.</t>
  </si>
  <si>
    <t>待市级终验已完工未终验项目</t>
  </si>
  <si>
    <t>11</t>
  </si>
  <si>
    <t>按规划设计完成工程量率</t>
  </si>
  <si>
    <t>按设计报告完成项目实施</t>
  </si>
  <si>
    <t>地灾项预警能力有所提高</t>
  </si>
  <si>
    <t>项目区农民满意</t>
  </si>
  <si>
    <t>开展我县“两违”专项整治攻坚行动项目的材料整理、痕迹资料整理、外业核查等相关技术支撑服务，我县农村乱占耕地建房问题摸排工作、我县日常违法案卷及存量未销号案卷项目材料整理、痕迹资料整理、外业核查等相关技术支撑服务及日常执法工作。</t>
  </si>
  <si>
    <t>完成土地卫片违法占耕面积</t>
  </si>
  <si>
    <t>7.37</t>
  </si>
  <si>
    <t>共开展行政执法案卷评查21宗，合格率100%</t>
  </si>
  <si>
    <t>完成省厅自提下发疑似2024年卫片图斑整改率</t>
  </si>
  <si>
    <t>90</t>
  </si>
  <si>
    <t>省厅自提下发疑似2024年卫片图斑</t>
  </si>
  <si>
    <t>结合全县国土空间规划编制工作，2021-2023年完成县域6个乡（镇）2个农场75个行政村（社区）“多规合一”实用性村庄规划编制工作，按照《云南省干部规划家乡行动工作手册（第一版）》内容和要求，通过规划提升，完成涵盖行政村域综合规划图、自然村（集中居民点）规划图、规划文本、近期建设项目表、村规民约、“两图一书一表一民约”的规划草案。到2023年底，在干部回乡形成的规划草案基础上按照《云南省“多规合一”实用性村庄规划编制指南（试行）》（修订版）要求，完成符合标准、规范的村庄规划成果上报省级审批。</t>
  </si>
  <si>
    <t>75个行政村“多规合一”村庄规划已全部完成省级入库及公告。</t>
  </si>
  <si>
    <t>75</t>
  </si>
  <si>
    <t>75个行政村“多规合一”村庄规划入库率、批后公告完成率</t>
  </si>
  <si>
    <t xml:space="preserve">75个行政村“多规合一”村庄规划已全部完成省级入库及公告，入库率、批后公告完成率均达100%。 </t>
  </si>
  <si>
    <t>按时间规定完成在编制工作</t>
  </si>
  <si>
    <t>加强历史文化保护。对历史文化名村、传统村落等特色保护类村庄，加强建筑单体设计和村庄整体设计，强化历史文化保护和传承。</t>
  </si>
  <si>
    <t>双江自治县中心城区城市级实景三维建设相关技术服务工作空</t>
  </si>
  <si>
    <t>完成3个相关过程数据</t>
  </si>
  <si>
    <t>按质量完成项目编报工作</t>
  </si>
  <si>
    <t>按规定时间完成编报工作</t>
  </si>
  <si>
    <t>人民群众满意</t>
  </si>
  <si>
    <t>开展双江县土地收购和储备前期开发及管理工作。</t>
  </si>
  <si>
    <t>土地批而未供完成处置6宗</t>
  </si>
  <si>
    <t>180</t>
  </si>
  <si>
    <t>闲置土地完成处置率</t>
  </si>
  <si>
    <t>50</t>
  </si>
  <si>
    <t>开展双江县土地收购和储备前期开发及管理工作</t>
  </si>
  <si>
    <t>有利于盘活土地资产，使国土资产保值增值</t>
  </si>
  <si>
    <t>开展双江县乡村规划、县城周边村庄与城乡融合、县城风貌提升、“美丽县城”行动等工作。</t>
  </si>
  <si>
    <t>办理规划许可</t>
  </si>
  <si>
    <t>办理规划许可空</t>
  </si>
  <si>
    <t>城市违章搭建清理整治率</t>
  </si>
  <si>
    <t>按时按质完成项目编报工作</t>
  </si>
  <si>
    <t>完成乡村规划、县城周边村庄与城乡融合、县城风貌提升、“美丽县城”行动等工作</t>
  </si>
  <si>
    <t>重视城乡规划管理，为城乡规划工作提供有力保障</t>
  </si>
  <si>
    <t>开展双江县矿产资源总体规划（2021-2025年）编制、第四轮矿产资源总体规划涉及5个二类矿产采石场直设采矿权“地质调查报告”编制 、双江县历史遗留矿山生态修复：1.生态修复方案10万；2.114个图斑点核查、双江自治县临时采石场实测工作、拟出让矿权前期勘查2个砖场2个石场及巡查排查工作等工作。</t>
  </si>
  <si>
    <t>金属矿采矿权正在申请办理矿权延续、变更相关手续</t>
  </si>
  <si>
    <t>4</t>
  </si>
  <si>
    <t>有效矿业权占比</t>
  </si>
  <si>
    <t>8.3</t>
  </si>
  <si>
    <t>按时按质完成项目编制工作</t>
  </si>
  <si>
    <t>生态效益</t>
  </si>
  <si>
    <t>提高生态环境质量</t>
  </si>
  <si>
    <t>开展双江县项目用地选址及预审、成片开发方案报批、农用地转用报批、具体项目耕地报批、设施农用地上图自然资源评价评估、、开展2022-013号等13个地块供地方案；自然资源评价评估工作；2022年度开发区土地集约利用监测统计工作；自然资源节约集约示范县。完成2025年度城镇批次建设用地报批、成片开发方案编制、地上附着物和青苗补偿标准制定、 区片综合地价制定及更新。</t>
  </si>
  <si>
    <t>完成年度安排的报批计划</t>
  </si>
  <si>
    <t>完成13个地块的供地方案和三通一平项目；全县园、林、草地分等定级估价工作；开发区土地集约利用监测统计工作；自然资源节约集约示范县报送工作及完成2023年度城镇批次建设用地报批、成片开发方案编制、地上附着物和青苗补偿标准制定、 区片综合地价制定及更新。</t>
  </si>
  <si>
    <t>2024年6月28日批复千户村建设项目已纳入2023年土地征收成片开发方案（第一次）</t>
  </si>
  <si>
    <t>024年6月28日批复千户村建设项目已纳入2023年土地征收成片开发方案（第一次）</t>
  </si>
  <si>
    <t>提高土地节约集约利用水平，规范自然资源资产管理、提高土地要素保障</t>
  </si>
  <si>
    <t>完成上五个土地整治项目入库（全国耕地占补平衡动态监管系统）备案监管，备案监管新增耕地数量指标不低于1000亩，新增粮食产能不低于40万公斤。</t>
  </si>
  <si>
    <t>新增耕地数量不少于1000亩</t>
  </si>
  <si>
    <t>1000亩</t>
  </si>
  <si>
    <t>按规划设计完成工程量</t>
  </si>
  <si>
    <t>按合同约定时间完成工程初验、终验</t>
  </si>
  <si>
    <t>经济效益</t>
  </si>
  <si>
    <t>新增耕地数量指标交易收入1200万元</t>
  </si>
  <si>
    <t>1200万元</t>
  </si>
  <si>
    <t>项目新增总就业人数300人</t>
  </si>
  <si>
    <t>300人</t>
  </si>
  <si>
    <t>人</t>
  </si>
  <si>
    <t>项目区群众满意</t>
  </si>
  <si>
    <t>95</t>
  </si>
  <si>
    <t>用于开展双江县自然局其他国土资源专项工作，包括河长制，林长制、综治维稳及驻村工作等其他自然资源工作。</t>
  </si>
  <si>
    <t>完成2025年涉及的河长制及林长制等工作</t>
  </si>
  <si>
    <t>按要求清理河道及保护森林</t>
  </si>
  <si>
    <t>按时间要求做好其他相关自然资源工作</t>
  </si>
  <si>
    <t>群众满意度</t>
  </si>
  <si>
    <t>以1000元为一股，由县人民政府颁发股权证书，于征地次年起由国土部门每年兑现股红实物大米18公斤或43.2元现金（大米市场价高于每公斤2.4元时，以当年市场价这算现金兑现），每年1月下旬和6月下旬分两次兑现，股红由财政列入当年预算。包括尹甸一二组共209户及景庄一组27户股红。</t>
  </si>
  <si>
    <t>发放尹甸一二组共209户及景庄一组27户股红</t>
  </si>
  <si>
    <t>236户</t>
  </si>
  <si>
    <t>户</t>
  </si>
  <si>
    <t>按时发放股红</t>
  </si>
  <si>
    <t>失地农民满意</t>
  </si>
  <si>
    <t>用于整改缴纳2011年第一批次城镇建设用地项目、2014年第一批次城镇建设用地项目被征地农民养老、保障金。国道214线二级公路建设项目用地被征地农民养老保障金。</t>
  </si>
  <si>
    <t>完成整改资金</t>
  </si>
  <si>
    <t>1735</t>
  </si>
  <si>
    <t>根据整改方案完成工作率</t>
  </si>
  <si>
    <t>按时完成项目整改工作</t>
  </si>
  <si>
    <t>切实维护被征地农民合法权益</t>
  </si>
  <si>
    <t>政府部门及群众满意</t>
  </si>
  <si>
    <t>预算06表</t>
  </si>
  <si>
    <t>政府性基金预算支出预算表</t>
  </si>
  <si>
    <t>单位名称：临沧市发展和改革委员会</t>
  </si>
  <si>
    <t>本年政府性基金预算支出</t>
  </si>
  <si>
    <t>预算07表</t>
  </si>
  <si>
    <t>预算项目</t>
  </si>
  <si>
    <t>采购项目</t>
  </si>
  <si>
    <t>采购目录</t>
  </si>
  <si>
    <t>计量
单位</t>
  </si>
  <si>
    <t>数量</t>
  </si>
  <si>
    <t>面向中小企业预留资金</t>
  </si>
  <si>
    <t>政府性
基金</t>
  </si>
  <si>
    <t>国有资本经营收益</t>
  </si>
  <si>
    <t>财政专户管理的收入</t>
  </si>
  <si>
    <t>车辆加油、添加燃料服务</t>
  </si>
  <si>
    <t>元</t>
  </si>
  <si>
    <t>复印机（长城GBD-C401）</t>
  </si>
  <si>
    <t>复印机</t>
  </si>
  <si>
    <t>票据打印机</t>
  </si>
  <si>
    <t>双江自治县中心城区城市级实景三维建设相关技术服务工作项目</t>
  </si>
  <si>
    <t>测绘服务</t>
  </si>
  <si>
    <t>项</t>
  </si>
  <si>
    <t>预算08表</t>
  </si>
  <si>
    <t>政府购买服务项目</t>
  </si>
  <si>
    <t>政府购买服务目录</t>
  </si>
  <si>
    <r>
      <t>备注：</t>
    </r>
    <r>
      <rPr>
        <sz val="9"/>
        <color rgb="FF000000"/>
        <rFont val="Microsoft YaHei UI"/>
        <charset val="134"/>
      </rPr>
      <t>2025</t>
    </r>
    <r>
      <rPr>
        <sz val="9"/>
        <color rgb="FF000000"/>
        <rFont val="宋体"/>
        <charset val="134"/>
      </rPr>
      <t>年度双江自治县自然资源局无政府性购买服务预算，故部门政府购买服务预算表为空表。</t>
    </r>
  </si>
  <si>
    <t>预算09-1表</t>
  </si>
  <si>
    <t>单位名称（项目）</t>
  </si>
  <si>
    <t>地区</t>
  </si>
  <si>
    <t>政府性基金</t>
  </si>
  <si>
    <t>-</t>
  </si>
  <si>
    <r>
      <t>备注：</t>
    </r>
    <r>
      <rPr>
        <sz val="9"/>
        <color rgb="FF000000"/>
        <rFont val="Microsoft YaHei UI"/>
        <charset val="134"/>
      </rPr>
      <t>2025</t>
    </r>
    <r>
      <rPr>
        <sz val="9"/>
        <color rgb="FF000000"/>
        <rFont val="宋体"/>
        <charset val="134"/>
      </rPr>
      <t>年度双江自治县自然资源局无县对下转移支出预算，故县对下转移支付预算表为空表。</t>
    </r>
  </si>
  <si>
    <t>预算09-2表</t>
  </si>
  <si>
    <r>
      <t>备注：</t>
    </r>
    <r>
      <rPr>
        <sz val="9"/>
        <color rgb="FF000000"/>
        <rFont val="Microsoft YaHei UI"/>
        <charset val="134"/>
      </rPr>
      <t>2025</t>
    </r>
    <r>
      <rPr>
        <sz val="9"/>
        <color rgb="FF000000"/>
        <rFont val="宋体"/>
        <charset val="134"/>
      </rPr>
      <t>年度双江自治县自然资源局无县对下转移支付绩效目标支出预算，故县对下转移支付绩效目标表为空表。</t>
    </r>
  </si>
  <si>
    <t>预算10表</t>
  </si>
  <si>
    <t>资产类别</t>
  </si>
  <si>
    <t>资产分类代码.名称</t>
  </si>
  <si>
    <t>资产名称</t>
  </si>
  <si>
    <t>计量单位</t>
  </si>
  <si>
    <t>财政部门批复数（元）</t>
  </si>
  <si>
    <t>单价</t>
  </si>
  <si>
    <t>金额</t>
  </si>
  <si>
    <t>通用设备</t>
  </si>
  <si>
    <t>A02020100</t>
  </si>
  <si>
    <t>台</t>
  </si>
  <si>
    <t>A02021000</t>
  </si>
  <si>
    <t>预算11表</t>
  </si>
  <si>
    <t>2025年中央和省、市转移支付补助项目支出预算表</t>
  </si>
  <si>
    <t>上级补助</t>
  </si>
  <si>
    <r>
      <t>备注：</t>
    </r>
    <r>
      <rPr>
        <sz val="9"/>
        <color rgb="FF000000"/>
        <rFont val="Microsoft YaHei UI"/>
        <charset val="134"/>
      </rPr>
      <t>2025</t>
    </r>
    <r>
      <rPr>
        <sz val="9"/>
        <color rgb="FF000000"/>
        <rFont val="宋体"/>
        <charset val="134"/>
      </rPr>
      <t>年度双江自治县自然资源局无中央和省、市转移支付补助项目支出预算，故中央和省、市转移支付补助项目支出预算表为空表。</t>
    </r>
  </si>
  <si>
    <t>中央和省、市转移支付补助项目支出预算表</t>
  </si>
  <si>
    <t>预算12表</t>
  </si>
  <si>
    <t>项目级次</t>
  </si>
  <si>
    <t>312 民生类</t>
  </si>
  <si>
    <t>本级</t>
  </si>
  <si>
    <t>313 事业发展类</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</si>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</sst>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50">
    <font>
      <sz val="9"/>
      <color rgb="FF000000"/>
      <name val="Microsoft YaHei UI"/>
      <charset val="134"/>
    </font>
    <font>
      <sz val="11"/>
      <name val="宋体"/>
      <charset val="134"/>
      <scheme val="minor"/>
    </font>
    <font>
      <sz val="9"/>
      <name val="Microsoft YaHei UI"/>
      <charset val="134"/>
    </font>
    <font>
      <sz val="10"/>
      <color rgb="FF000000"/>
      <name val="宋体"/>
      <charset val="134"/>
    </font>
    <font>
      <sz val="22"/>
      <color rgb="FF000000"/>
      <name val="方正小标宋简体"/>
      <charset val="134"/>
    </font>
    <font>
      <b/>
      <sz val="23"/>
      <color rgb="FF000000"/>
      <name val="宋体"/>
      <charset val="134"/>
    </font>
    <font>
      <sz val="9"/>
      <color rgb="FF000000"/>
      <name val="宋体"/>
      <charset val="134"/>
    </font>
    <font>
      <sz val="11"/>
      <color rgb="FF000000"/>
      <name val="宋体"/>
      <charset val="134"/>
    </font>
    <font>
      <sz val="9"/>
      <name val="宋体"/>
      <charset val="134"/>
    </font>
    <font>
      <sz val="22"/>
      <name val="方正小标宋简体"/>
      <charset val="134"/>
    </font>
    <font>
      <sz val="10"/>
      <color rgb="FFFFFFFF"/>
      <name val="宋体"/>
      <charset val="134"/>
    </font>
    <font>
      <b/>
      <sz val="21"/>
      <color rgb="FF000000"/>
      <name val="宋体"/>
      <charset val="134"/>
    </font>
    <font>
      <sz val="11"/>
      <color theme="1"/>
      <name val="宋体"/>
      <charset val="134"/>
      <scheme val="minor"/>
    </font>
    <font>
      <sz val="10"/>
      <color theme="1"/>
      <name val="宋体"/>
      <charset val="134"/>
    </font>
    <font>
      <sz val="11"/>
      <color theme="1"/>
      <name val="宋体"/>
      <charset val="134"/>
    </font>
    <font>
      <sz val="11.25"/>
      <color rgb="FF000000"/>
      <name val="宋体"/>
      <charset val="134"/>
    </font>
    <font>
      <sz val="12"/>
      <color theme="1"/>
      <name val="宋体"/>
      <charset val="134"/>
    </font>
    <font>
      <sz val="12"/>
      <color rgb="FF000000"/>
      <name val="宋体"/>
      <charset val="134"/>
    </font>
    <font>
      <sz val="9"/>
      <color theme="1"/>
      <name val="宋体"/>
      <charset val="134"/>
    </font>
    <font>
      <sz val="21"/>
      <color rgb="FF000000"/>
      <name val="宋体"/>
      <charset val="134"/>
    </font>
    <font>
      <sz val="20"/>
      <color rgb="FF000000"/>
      <name val="宋体"/>
      <charset val="134"/>
    </font>
    <font>
      <b/>
      <sz val="10"/>
      <color rgb="FF000000"/>
      <name val="宋体"/>
      <charset val="134"/>
    </font>
    <font>
      <sz val="10"/>
      <name val="宋体"/>
      <charset val="134"/>
    </font>
    <font>
      <b/>
      <sz val="9"/>
      <name val="宋体"/>
      <charset val="134"/>
    </font>
    <font>
      <sz val="10"/>
      <color rgb="FF000000"/>
      <name val="Arial"/>
      <charset val="134"/>
    </font>
    <font>
      <sz val="28"/>
      <color rgb="FF000000"/>
      <name val="宋体"/>
      <charset val="134"/>
    </font>
    <font>
      <sz val="10"/>
      <color rgb="FF000000"/>
      <name val="Microsoft YaHei UI"/>
      <charset val="134"/>
    </font>
    <font>
      <sz val="30"/>
      <color rgb="FF000000"/>
      <name val="宋体"/>
      <charset val="134"/>
    </font>
    <font>
      <sz val="19"/>
      <color rgb="FF000000"/>
      <name val="宋体"/>
      <charset val="134"/>
    </font>
    <font>
      <b/>
      <sz val="11"/>
      <color rgb="FF000000"/>
      <name val="宋体"/>
      <charset val="134"/>
    </font>
    <font>
      <b/>
      <sz val="9"/>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top"/>
      <protection locked="0"/>
    </xf>
    <xf numFmtId="43" fontId="12" fillId="0" borderId="0" applyFont="0" applyFill="0" applyBorder="0" applyAlignment="0" applyProtection="0">
      <alignment vertical="center"/>
    </xf>
    <xf numFmtId="44" fontId="12" fillId="0" borderId="0" applyFont="0" applyFill="0" applyBorder="0" applyAlignment="0" applyProtection="0">
      <alignment vertical="center"/>
    </xf>
    <xf numFmtId="9" fontId="12" fillId="0" borderId="0" applyFont="0" applyFill="0" applyBorder="0" applyAlignment="0" applyProtection="0">
      <alignment vertical="center"/>
    </xf>
    <xf numFmtId="41" fontId="12" fillId="0" borderId="0" applyFont="0" applyFill="0" applyBorder="0" applyAlignment="0" applyProtection="0">
      <alignment vertical="center"/>
    </xf>
    <xf numFmtId="42" fontId="12" fillId="0" borderId="0" applyFon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12" fillId="3" borderId="14" applyNumberFormat="0" applyFont="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15" applyNumberFormat="0" applyFill="0" applyAlignment="0" applyProtection="0">
      <alignment vertical="center"/>
    </xf>
    <xf numFmtId="0" fontId="37" fillId="0" borderId="15" applyNumberFormat="0" applyFill="0" applyAlignment="0" applyProtection="0">
      <alignment vertical="center"/>
    </xf>
    <xf numFmtId="0" fontId="38" fillId="0" borderId="16" applyNumberFormat="0" applyFill="0" applyAlignment="0" applyProtection="0">
      <alignment vertical="center"/>
    </xf>
    <xf numFmtId="0" fontId="38" fillId="0" borderId="0" applyNumberFormat="0" applyFill="0" applyBorder="0" applyAlignment="0" applyProtection="0">
      <alignment vertical="center"/>
    </xf>
    <xf numFmtId="0" fontId="39" fillId="4" borderId="17" applyNumberFormat="0" applyAlignment="0" applyProtection="0">
      <alignment vertical="center"/>
    </xf>
    <xf numFmtId="0" fontId="40" fillId="5" borderId="18" applyNumberFormat="0" applyAlignment="0" applyProtection="0">
      <alignment vertical="center"/>
    </xf>
    <xf numFmtId="0" fontId="41" fillId="5" borderId="17" applyNumberFormat="0" applyAlignment="0" applyProtection="0">
      <alignment vertical="center"/>
    </xf>
    <xf numFmtId="0" fontId="42" fillId="6" borderId="19" applyNumberFormat="0" applyAlignment="0" applyProtection="0">
      <alignment vertical="center"/>
    </xf>
    <xf numFmtId="0" fontId="43" fillId="0" borderId="20" applyNumberFormat="0" applyFill="0" applyAlignment="0" applyProtection="0">
      <alignment vertical="center"/>
    </xf>
    <xf numFmtId="0" fontId="44" fillId="0" borderId="21" applyNumberFormat="0" applyFill="0" applyAlignment="0" applyProtection="0">
      <alignment vertical="center"/>
    </xf>
    <xf numFmtId="0" fontId="45" fillId="7" borderId="0" applyNumberFormat="0" applyBorder="0" applyAlignment="0" applyProtection="0">
      <alignment vertical="center"/>
    </xf>
    <xf numFmtId="0" fontId="46" fillId="8" borderId="0" applyNumberFormat="0" applyBorder="0" applyAlignment="0" applyProtection="0">
      <alignment vertical="center"/>
    </xf>
    <xf numFmtId="0" fontId="47" fillId="9" borderId="0" applyNumberFormat="0" applyBorder="0" applyAlignment="0" applyProtection="0">
      <alignment vertical="center"/>
    </xf>
    <xf numFmtId="0" fontId="48" fillId="10" borderId="0" applyNumberFormat="0" applyBorder="0" applyAlignment="0" applyProtection="0">
      <alignment vertical="center"/>
    </xf>
    <xf numFmtId="0" fontId="49" fillId="11" borderId="0" applyNumberFormat="0" applyBorder="0" applyAlignment="0" applyProtection="0">
      <alignment vertical="center"/>
    </xf>
    <xf numFmtId="0" fontId="49" fillId="12" borderId="0" applyNumberFormat="0" applyBorder="0" applyAlignment="0" applyProtection="0">
      <alignment vertical="center"/>
    </xf>
    <xf numFmtId="0" fontId="48" fillId="13" borderId="0" applyNumberFormat="0" applyBorder="0" applyAlignment="0" applyProtection="0">
      <alignment vertical="center"/>
    </xf>
    <xf numFmtId="0" fontId="48" fillId="14" borderId="0" applyNumberFormat="0" applyBorder="0" applyAlignment="0" applyProtection="0">
      <alignment vertical="center"/>
    </xf>
    <xf numFmtId="0" fontId="49" fillId="15" borderId="0" applyNumberFormat="0" applyBorder="0" applyAlignment="0" applyProtection="0">
      <alignment vertical="center"/>
    </xf>
    <xf numFmtId="0" fontId="49" fillId="16" borderId="0" applyNumberFormat="0" applyBorder="0" applyAlignment="0" applyProtection="0">
      <alignment vertical="center"/>
    </xf>
    <xf numFmtId="0" fontId="48" fillId="17" borderId="0" applyNumberFormat="0" applyBorder="0" applyAlignment="0" applyProtection="0">
      <alignment vertical="center"/>
    </xf>
    <xf numFmtId="0" fontId="48" fillId="18" borderId="0" applyNumberFormat="0" applyBorder="0" applyAlignment="0" applyProtection="0">
      <alignment vertical="center"/>
    </xf>
    <xf numFmtId="0" fontId="49" fillId="19" borderId="0" applyNumberFormat="0" applyBorder="0" applyAlignment="0" applyProtection="0">
      <alignment vertical="center"/>
    </xf>
    <xf numFmtId="0" fontId="49" fillId="20" borderId="0" applyNumberFormat="0" applyBorder="0" applyAlignment="0" applyProtection="0">
      <alignment vertical="center"/>
    </xf>
    <xf numFmtId="0" fontId="48" fillId="21" borderId="0" applyNumberFormat="0" applyBorder="0" applyAlignment="0" applyProtection="0">
      <alignment vertical="center"/>
    </xf>
    <xf numFmtId="0" fontId="48" fillId="22" borderId="0" applyNumberFormat="0" applyBorder="0" applyAlignment="0" applyProtection="0">
      <alignment vertical="center"/>
    </xf>
    <xf numFmtId="0" fontId="49" fillId="23" borderId="0" applyNumberFormat="0" applyBorder="0" applyAlignment="0" applyProtection="0">
      <alignment vertical="center"/>
    </xf>
    <xf numFmtId="0" fontId="49" fillId="24" borderId="0" applyNumberFormat="0" applyBorder="0" applyAlignment="0" applyProtection="0">
      <alignment vertical="center"/>
    </xf>
    <xf numFmtId="0" fontId="48" fillId="25" borderId="0" applyNumberFormat="0" applyBorder="0" applyAlignment="0" applyProtection="0">
      <alignment vertical="center"/>
    </xf>
    <xf numFmtId="0" fontId="48" fillId="26" borderId="0" applyNumberFormat="0" applyBorder="0" applyAlignment="0" applyProtection="0">
      <alignment vertical="center"/>
    </xf>
    <xf numFmtId="0" fontId="49" fillId="27" borderId="0" applyNumberFormat="0" applyBorder="0" applyAlignment="0" applyProtection="0">
      <alignment vertical="center"/>
    </xf>
    <xf numFmtId="0" fontId="49" fillId="28" borderId="0" applyNumberFormat="0" applyBorder="0" applyAlignment="0" applyProtection="0">
      <alignment vertical="center"/>
    </xf>
    <xf numFmtId="0" fontId="48" fillId="29" borderId="0" applyNumberFormat="0" applyBorder="0" applyAlignment="0" applyProtection="0">
      <alignment vertical="center"/>
    </xf>
    <xf numFmtId="0" fontId="48" fillId="30" borderId="0" applyNumberFormat="0" applyBorder="0" applyAlignment="0" applyProtection="0">
      <alignment vertical="center"/>
    </xf>
    <xf numFmtId="0" fontId="49" fillId="31" borderId="0" applyNumberFormat="0" applyBorder="0" applyAlignment="0" applyProtection="0">
      <alignment vertical="center"/>
    </xf>
    <xf numFmtId="0" fontId="49" fillId="32" borderId="0" applyNumberFormat="0" applyBorder="0" applyAlignment="0" applyProtection="0">
      <alignment vertical="center"/>
    </xf>
    <xf numFmtId="0" fontId="48" fillId="33" borderId="0" applyNumberFormat="0" applyBorder="0" applyAlignment="0" applyProtection="0">
      <alignment vertical="center"/>
    </xf>
    <xf numFmtId="176" fontId="8" fillId="0" borderId="7">
      <alignment horizontal="right" vertical="center"/>
    </xf>
    <xf numFmtId="49" fontId="8" fillId="0" borderId="7">
      <alignment horizontal="left" vertical="center" wrapText="1"/>
    </xf>
    <xf numFmtId="176" fontId="8" fillId="0" borderId="7">
      <alignment horizontal="right" vertical="center"/>
    </xf>
    <xf numFmtId="177" fontId="8" fillId="0" borderId="7">
      <alignment horizontal="right" vertical="center"/>
    </xf>
    <xf numFmtId="178" fontId="8" fillId="0" borderId="7">
      <alignment horizontal="right" vertical="center"/>
    </xf>
    <xf numFmtId="179" fontId="8" fillId="0" borderId="7">
      <alignment horizontal="right" vertical="center"/>
    </xf>
    <xf numFmtId="10" fontId="8" fillId="0" borderId="7">
      <alignment horizontal="right" vertical="center"/>
    </xf>
    <xf numFmtId="180" fontId="8" fillId="0" borderId="7">
      <alignment horizontal="right" vertical="center"/>
    </xf>
  </cellStyleXfs>
  <cellXfs count="220">
    <xf numFmtId="0" fontId="0" fillId="0" borderId="0" xfId="0" applyFont="1">
      <alignment vertical="top"/>
      <protection locked="0"/>
    </xf>
    <xf numFmtId="0" fontId="1" fillId="0" borderId="0" xfId="0" applyFont="1" applyAlignment="1" applyProtection="1">
      <alignment horizontal="center" vertical="center"/>
    </xf>
    <xf numFmtId="0" fontId="2" fillId="0" borderId="0" xfId="0" applyFont="1" applyAlignment="1">
      <alignment vertical="center"/>
      <protection locked="0"/>
    </xf>
    <xf numFmtId="49" fontId="3" fillId="0" borderId="0" xfId="0" applyNumberFormat="1" applyFont="1" applyAlignment="1" applyProtection="1">
      <alignment vertical="center"/>
    </xf>
    <xf numFmtId="0" fontId="3" fillId="0" borderId="0" xfId="0" applyFont="1" applyAlignment="1" applyProtection="1">
      <alignment vertical="center"/>
    </xf>
    <xf numFmtId="0" fontId="3" fillId="0" borderId="0" xfId="0" applyFont="1" applyAlignment="1">
      <alignment horizontal="right" vertical="center"/>
      <protection locked="0"/>
    </xf>
    <xf numFmtId="0" fontId="4" fillId="0" borderId="0" xfId="0" applyFont="1" applyAlignment="1" applyProtection="1">
      <alignment horizontal="center" vertical="center"/>
    </xf>
    <xf numFmtId="0" fontId="5" fillId="0" borderId="0" xfId="0" applyFont="1" applyAlignment="1" applyProtection="1">
      <alignment horizontal="center" vertical="center"/>
    </xf>
    <xf numFmtId="0" fontId="6" fillId="0" borderId="0" xfId="0" applyFont="1" applyAlignment="1">
      <alignment horizontal="left" vertical="center"/>
      <protection locked="0"/>
    </xf>
    <xf numFmtId="0" fontId="7" fillId="0" borderId="0" xfId="0" applyFont="1" applyAlignment="1" applyProtection="1">
      <alignment horizontal="left" vertical="center"/>
    </xf>
    <xf numFmtId="0" fontId="7" fillId="0" borderId="0" xfId="0" applyFont="1" applyAlignment="1" applyProtection="1">
      <alignment vertical="center"/>
    </xf>
    <xf numFmtId="0" fontId="7" fillId="0" borderId="1" xfId="0" applyFont="1" applyBorder="1" applyAlignment="1">
      <alignment horizontal="center" vertical="center" wrapText="1"/>
      <protection locked="0"/>
    </xf>
    <xf numFmtId="0" fontId="7" fillId="0" borderId="1" xfId="0" applyFont="1" applyBorder="1" applyAlignment="1" applyProtection="1">
      <alignment horizontal="center" vertical="center" wrapText="1"/>
    </xf>
    <xf numFmtId="0" fontId="7" fillId="0" borderId="2" xfId="0" applyFont="1" applyBorder="1" applyAlignment="1" applyProtection="1">
      <alignment horizontal="center" vertical="center"/>
    </xf>
    <xf numFmtId="0" fontId="7" fillId="0" borderId="3" xfId="0" applyFont="1" applyBorder="1" applyAlignment="1" applyProtection="1">
      <alignment horizontal="center" vertical="center"/>
    </xf>
    <xf numFmtId="0" fontId="7" fillId="0" borderId="4" xfId="0" applyFont="1" applyBorder="1" applyAlignment="1" applyProtection="1">
      <alignment horizontal="center" vertical="center"/>
    </xf>
    <xf numFmtId="0" fontId="7" fillId="0" borderId="5" xfId="0" applyFont="1" applyBorder="1" applyAlignment="1">
      <alignment horizontal="center" vertical="center" wrapText="1"/>
      <protection locked="0"/>
    </xf>
    <xf numFmtId="0" fontId="7" fillId="0" borderId="5" xfId="0" applyFont="1" applyBorder="1" applyAlignment="1" applyProtection="1">
      <alignment horizontal="center" vertical="center" wrapText="1"/>
    </xf>
    <xf numFmtId="0" fontId="7" fillId="0" borderId="6" xfId="0" applyFont="1" applyBorder="1" applyAlignment="1">
      <alignment horizontal="center" vertical="center" wrapText="1"/>
      <protection locked="0"/>
    </xf>
    <xf numFmtId="0" fontId="7" fillId="0" borderId="6" xfId="0" applyFont="1" applyBorder="1" applyAlignment="1" applyProtection="1">
      <alignment horizontal="center" vertical="center" wrapText="1"/>
    </xf>
    <xf numFmtId="0" fontId="3" fillId="0" borderId="7" xfId="0" applyFont="1" applyBorder="1" applyAlignment="1" applyProtection="1">
      <alignment horizontal="center" vertical="center"/>
    </xf>
    <xf numFmtId="0" fontId="3" fillId="0" borderId="7" xfId="0" applyFont="1" applyBorder="1" applyAlignment="1">
      <alignment horizontal="center" vertical="center"/>
      <protection locked="0"/>
    </xf>
    <xf numFmtId="0" fontId="6" fillId="0" borderId="7" xfId="0" applyFont="1" applyBorder="1" applyAlignment="1">
      <alignment horizontal="left" vertical="center" wrapText="1"/>
      <protection locked="0"/>
    </xf>
    <xf numFmtId="0" fontId="6" fillId="0" borderId="7" xfId="0" applyFont="1" applyBorder="1" applyAlignment="1">
      <alignment horizontal="left" vertical="center"/>
      <protection locked="0"/>
    </xf>
    <xf numFmtId="176" fontId="8" fillId="0" borderId="7" xfId="0" applyNumberFormat="1" applyFont="1" applyBorder="1" applyAlignment="1">
      <alignment horizontal="right" vertical="center"/>
      <protection locked="0"/>
    </xf>
    <xf numFmtId="0" fontId="6" fillId="0" borderId="7" xfId="0" applyFont="1" applyBorder="1" applyAlignment="1">
      <alignment horizontal="left" vertical="center" wrapText="1" indent="1"/>
      <protection locked="0"/>
    </xf>
    <xf numFmtId="49" fontId="8" fillId="0" borderId="7" xfId="50" applyNumberFormat="1" applyFont="1" applyBorder="1" applyProtection="1">
      <alignment horizontal="left" vertical="center" wrapText="1"/>
      <protection locked="0"/>
    </xf>
    <xf numFmtId="0" fontId="6" fillId="0" borderId="2" xfId="0" applyFont="1" applyBorder="1" applyAlignment="1">
      <alignment horizontal="center" vertical="center" wrapText="1"/>
      <protection locked="0"/>
    </xf>
    <xf numFmtId="0" fontId="6" fillId="0" borderId="3" xfId="0" applyFont="1" applyBorder="1" applyAlignment="1">
      <alignment horizontal="left" vertical="center" wrapText="1"/>
      <protection locked="0"/>
    </xf>
    <xf numFmtId="0" fontId="6" fillId="0" borderId="4" xfId="0" applyFont="1" applyBorder="1" applyAlignment="1">
      <alignment horizontal="left" vertical="center" wrapText="1"/>
      <protection locked="0"/>
    </xf>
    <xf numFmtId="49" fontId="3" fillId="0" borderId="0" xfId="0" applyNumberFormat="1" applyFont="1" applyAlignment="1" applyProtection="1"/>
    <xf numFmtId="0" fontId="3" fillId="0" borderId="0" xfId="0" applyFont="1" applyAlignment="1" applyProtection="1"/>
    <xf numFmtId="0" fontId="7" fillId="0" borderId="1" xfId="0" applyFont="1" applyBorder="1" applyAlignment="1" applyProtection="1">
      <alignment horizontal="center" vertical="center"/>
    </xf>
    <xf numFmtId="0" fontId="7" fillId="0" borderId="5" xfId="0" applyFont="1" applyBorder="1" applyAlignment="1" applyProtection="1">
      <alignment horizontal="center" vertical="center"/>
    </xf>
    <xf numFmtId="0" fontId="7" fillId="0" borderId="6" xfId="0" applyFont="1" applyBorder="1" applyAlignment="1" applyProtection="1">
      <alignment horizontal="center" vertical="center"/>
    </xf>
    <xf numFmtId="0" fontId="6" fillId="0" borderId="7" xfId="0" applyFont="1" applyBorder="1" applyAlignment="1" applyProtection="1">
      <alignment horizontal="left" vertical="center" wrapText="1"/>
    </xf>
    <xf numFmtId="0" fontId="3" fillId="0" borderId="2" xfId="0" applyFont="1" applyBorder="1" applyAlignment="1">
      <alignment horizontal="center" vertical="center" wrapText="1"/>
      <protection locked="0"/>
    </xf>
    <xf numFmtId="0" fontId="6" fillId="0" borderId="3" xfId="0" applyFont="1" applyBorder="1" applyAlignment="1" applyProtection="1">
      <alignment horizontal="left" vertical="center"/>
    </xf>
    <xf numFmtId="0" fontId="6" fillId="0" borderId="4" xfId="0" applyFont="1" applyBorder="1" applyAlignment="1" applyProtection="1">
      <alignment horizontal="left" vertical="center"/>
    </xf>
    <xf numFmtId="0" fontId="6" fillId="0" borderId="0" xfId="0" applyFont="1">
      <alignment vertical="top"/>
      <protection locked="0"/>
    </xf>
    <xf numFmtId="0" fontId="6" fillId="0" borderId="0" xfId="0" applyFont="1" applyAlignment="1">
      <alignment horizontal="right" vertical="center"/>
      <protection locked="0"/>
    </xf>
    <xf numFmtId="0" fontId="6" fillId="0" borderId="0" xfId="0" applyFont="1" applyAlignment="1" applyProtection="1">
      <alignment horizontal="right" vertical="center"/>
    </xf>
    <xf numFmtId="0" fontId="4" fillId="0" borderId="0" xfId="0" applyFont="1" applyAlignment="1" applyProtection="1">
      <alignment horizontal="center" vertical="center" wrapText="1"/>
    </xf>
    <xf numFmtId="0" fontId="6" fillId="0" borderId="0" xfId="0" applyFont="1" applyAlignment="1" applyProtection="1">
      <alignment horizontal="left" vertical="center"/>
    </xf>
    <xf numFmtId="0" fontId="3" fillId="0" borderId="0" xfId="0" applyFont="1" applyAlignment="1" applyProtection="1">
      <alignment horizontal="right" vertical="center" wrapText="1"/>
    </xf>
    <xf numFmtId="0" fontId="7" fillId="0" borderId="2" xfId="0" applyFont="1" applyBorder="1" applyAlignment="1" applyProtection="1">
      <alignment horizontal="center" vertical="center" wrapText="1"/>
    </xf>
    <xf numFmtId="0" fontId="7" fillId="0" borderId="3" xfId="0" applyFont="1" applyBorder="1" applyAlignment="1" applyProtection="1">
      <alignment horizontal="center" vertical="center" wrapText="1"/>
    </xf>
    <xf numFmtId="0" fontId="7" fillId="0" borderId="4" xfId="0" applyFont="1" applyBorder="1" applyAlignment="1" applyProtection="1">
      <alignment horizontal="center" vertical="center" wrapText="1"/>
    </xf>
    <xf numFmtId="0" fontId="7" fillId="0" borderId="7" xfId="0" applyFont="1" applyBorder="1" applyAlignment="1" applyProtection="1">
      <alignment horizontal="center" vertical="center" wrapText="1"/>
    </xf>
    <xf numFmtId="0" fontId="6" fillId="0" borderId="7" xfId="0" applyFont="1" applyBorder="1" applyAlignment="1" applyProtection="1">
      <alignment horizontal="center" vertical="center" wrapText="1"/>
    </xf>
    <xf numFmtId="180" fontId="8" fillId="0" borderId="7" xfId="56" applyNumberFormat="1" applyFont="1" applyBorder="1" applyAlignment="1" applyProtection="1">
      <alignment horizontal="center" vertical="center"/>
      <protection locked="0"/>
    </xf>
    <xf numFmtId="176" fontId="8" fillId="0" borderId="7" xfId="0" applyNumberFormat="1" applyFont="1" applyBorder="1" applyAlignment="1">
      <alignment horizontal="center" vertical="center"/>
      <protection locked="0"/>
    </xf>
    <xf numFmtId="0" fontId="6" fillId="0" borderId="3" xfId="0" applyFont="1" applyBorder="1" applyAlignment="1" applyProtection="1">
      <alignment horizontal="center" vertical="center" wrapText="1"/>
    </xf>
    <xf numFmtId="0" fontId="6" fillId="0" borderId="3" xfId="0" applyFont="1" applyBorder="1" applyAlignment="1">
      <alignment horizontal="center" vertical="center" wrapText="1"/>
      <protection locked="0"/>
    </xf>
    <xf numFmtId="0" fontId="6" fillId="0" borderId="4" xfId="0" applyFont="1" applyBorder="1" applyAlignment="1">
      <alignment horizontal="center" vertical="center" wrapText="1"/>
      <protection locked="0"/>
    </xf>
    <xf numFmtId="180" fontId="8" fillId="0" borderId="7" xfId="56" applyNumberFormat="1" applyFont="1" applyBorder="1" applyProtection="1">
      <alignment horizontal="right" vertical="center"/>
      <protection locked="0"/>
    </xf>
    <xf numFmtId="0" fontId="5" fillId="0" borderId="0" xfId="0" applyFont="1" applyAlignment="1">
      <alignment horizontal="center" vertical="center"/>
      <protection locked="0"/>
    </xf>
    <xf numFmtId="0" fontId="7" fillId="0" borderId="7" xfId="0" applyFont="1" applyBorder="1" applyAlignment="1">
      <alignment horizontal="center" vertical="center"/>
      <protection locked="0"/>
    </xf>
    <xf numFmtId="0" fontId="6" fillId="0" borderId="7" xfId="0" applyFont="1" applyBorder="1" applyAlignment="1" applyProtection="1">
      <alignment vertical="center" wrapText="1"/>
    </xf>
    <xf numFmtId="0" fontId="6" fillId="0" borderId="7" xfId="0" applyFont="1" applyBorder="1" applyAlignment="1">
      <alignment horizontal="center" vertical="center"/>
      <protection locked="0"/>
    </xf>
    <xf numFmtId="0" fontId="6" fillId="0" borderId="7" xfId="0" applyFont="1" applyBorder="1" applyAlignment="1">
      <alignment horizontal="center" vertical="center" wrapText="1"/>
      <protection locked="0"/>
    </xf>
    <xf numFmtId="0" fontId="3" fillId="0" borderId="0" xfId="0" applyFont="1" applyAlignment="1" applyProtection="1">
      <alignment horizontal="right" vertical="center"/>
    </xf>
    <xf numFmtId="0" fontId="9" fillId="0" borderId="0" xfId="0" applyFont="1" applyAlignment="1">
      <alignment horizontal="center" vertical="center" wrapText="1"/>
      <protection locked="0"/>
    </xf>
    <xf numFmtId="0" fontId="6" fillId="0" borderId="0" xfId="0" applyFont="1" applyAlignment="1" applyProtection="1">
      <alignment horizontal="left" vertical="center" wrapText="1"/>
    </xf>
    <xf numFmtId="0" fontId="7" fillId="0" borderId="0" xfId="0" applyFont="1" applyAlignment="1" applyProtection="1">
      <alignment wrapText="1"/>
    </xf>
    <xf numFmtId="0" fontId="3" fillId="0" borderId="0" xfId="0" applyFont="1" applyAlignment="1" applyProtection="1">
      <alignment horizontal="right" wrapText="1"/>
    </xf>
    <xf numFmtId="0" fontId="3" fillId="0" borderId="0" xfId="0" applyFont="1" applyAlignment="1" applyProtection="1">
      <alignment wrapText="1"/>
    </xf>
    <xf numFmtId="0" fontId="6" fillId="0" borderId="0" xfId="0" applyFont="1" applyAlignment="1">
      <alignment horizontal="right"/>
      <protection locked="0"/>
    </xf>
    <xf numFmtId="0" fontId="7" fillId="0" borderId="3" xfId="0" applyFont="1" applyBorder="1" applyAlignment="1">
      <alignment horizontal="center" vertical="center"/>
      <protection locked="0"/>
    </xf>
    <xf numFmtId="0" fontId="7" fillId="0" borderId="8" xfId="0" applyFont="1" applyBorder="1" applyAlignment="1" applyProtection="1">
      <alignment horizontal="center" vertical="center" wrapText="1"/>
    </xf>
    <xf numFmtId="0" fontId="7" fillId="0" borderId="7" xfId="0" applyFont="1" applyBorder="1" applyAlignment="1" applyProtection="1">
      <alignment horizontal="center" vertical="center"/>
    </xf>
    <xf numFmtId="0" fontId="3" fillId="0" borderId="0" xfId="0" applyFont="1" applyAlignment="1">
      <protection locked="0"/>
    </xf>
    <xf numFmtId="0" fontId="6" fillId="0" borderId="0" xfId="0" applyFont="1" applyAlignment="1">
      <alignment vertical="top" wrapText="1"/>
      <protection locked="0"/>
    </xf>
    <xf numFmtId="0" fontId="5" fillId="0" borderId="0" xfId="0" applyFont="1" applyAlignment="1" applyProtection="1">
      <alignment horizontal="center" vertical="center" wrapText="1"/>
    </xf>
    <xf numFmtId="0" fontId="5" fillId="0" borderId="0" xfId="0" applyFont="1" applyAlignment="1">
      <alignment horizontal="center" vertical="center" wrapText="1"/>
      <protection locked="0"/>
    </xf>
    <xf numFmtId="0" fontId="7" fillId="0" borderId="0" xfId="0" applyFont="1" applyAlignment="1">
      <protection locked="0"/>
    </xf>
    <xf numFmtId="0" fontId="7" fillId="0" borderId="9" xfId="0" applyFont="1" applyBorder="1" applyAlignment="1" applyProtection="1">
      <alignment horizontal="center" vertical="center" wrapText="1"/>
    </xf>
    <xf numFmtId="0" fontId="7" fillId="0" borderId="9" xfId="0" applyFont="1" applyBorder="1" applyAlignment="1">
      <alignment horizontal="center" vertical="center" wrapText="1"/>
      <protection locked="0"/>
    </xf>
    <xf numFmtId="0" fontId="7" fillId="0" borderId="3" xfId="0" applyFont="1" applyBorder="1" applyAlignment="1">
      <alignment horizontal="center" vertical="center" wrapText="1"/>
      <protection locked="0"/>
    </xf>
    <xf numFmtId="0" fontId="7" fillId="0" borderId="10" xfId="0" applyFont="1" applyBorder="1" applyAlignment="1" applyProtection="1">
      <alignment horizontal="center" vertical="center" wrapText="1"/>
    </xf>
    <xf numFmtId="0" fontId="7" fillId="0" borderId="10" xfId="0" applyFont="1" applyBorder="1" applyAlignment="1">
      <alignment horizontal="center" vertical="center" wrapText="1"/>
      <protection locked="0"/>
    </xf>
    <xf numFmtId="0" fontId="7" fillId="0" borderId="11" xfId="0" applyFont="1" applyBorder="1" applyAlignment="1" applyProtection="1">
      <alignment horizontal="center" vertical="center" wrapText="1"/>
    </xf>
    <xf numFmtId="0" fontId="7" fillId="0" borderId="11" xfId="0" applyFont="1" applyBorder="1" applyAlignment="1">
      <alignment horizontal="center" vertical="center" wrapText="1"/>
      <protection locked="0"/>
    </xf>
    <xf numFmtId="3" fontId="7" fillId="0" borderId="6" xfId="0" applyNumberFormat="1" applyFont="1" applyBorder="1" applyAlignment="1" applyProtection="1">
      <alignment horizontal="center" vertical="center"/>
    </xf>
    <xf numFmtId="0" fontId="6" fillId="0" borderId="6" xfId="0" applyFont="1" applyBorder="1" applyAlignment="1" applyProtection="1">
      <alignment horizontal="left" vertical="center" wrapText="1"/>
    </xf>
    <xf numFmtId="0" fontId="6" fillId="0" borderId="11" xfId="0" applyFont="1" applyBorder="1" applyAlignment="1" applyProtection="1">
      <alignment horizontal="left" vertical="center" wrapText="1"/>
    </xf>
    <xf numFmtId="0" fontId="6" fillId="0" borderId="11" xfId="0" applyFont="1" applyBorder="1" applyAlignment="1">
      <alignment horizontal="left" vertical="center" wrapText="1"/>
      <protection locked="0"/>
    </xf>
    <xf numFmtId="0" fontId="6" fillId="0" borderId="12" xfId="0" applyFont="1" applyBorder="1" applyAlignment="1" applyProtection="1">
      <alignment horizontal="center" vertical="center"/>
    </xf>
    <xf numFmtId="0" fontId="6" fillId="0" borderId="13" xfId="0" applyFont="1" applyBorder="1" applyAlignment="1" applyProtection="1">
      <alignment horizontal="left" vertical="center"/>
    </xf>
    <xf numFmtId="0" fontId="6" fillId="0" borderId="13" xfId="0" applyFont="1" applyBorder="1" applyAlignment="1">
      <alignment horizontal="left" vertical="center"/>
      <protection locked="0"/>
    </xf>
    <xf numFmtId="0" fontId="6" fillId="0" borderId="0" xfId="0" applyFont="1" applyAlignment="1">
      <alignment horizontal="right" vertical="center" wrapText="1"/>
      <protection locked="0"/>
    </xf>
    <xf numFmtId="0" fontId="6" fillId="0" borderId="0" xfId="0" applyFont="1" applyAlignment="1" applyProtection="1">
      <alignment horizontal="right" vertical="center" wrapText="1"/>
    </xf>
    <xf numFmtId="0" fontId="6" fillId="0" borderId="0" xfId="0" applyFont="1" applyAlignment="1">
      <alignment horizontal="right" wrapText="1"/>
      <protection locked="0"/>
    </xf>
    <xf numFmtId="0" fontId="7" fillId="0" borderId="13" xfId="0" applyFont="1" applyBorder="1" applyAlignment="1" applyProtection="1">
      <alignment horizontal="center" vertical="center" wrapText="1"/>
    </xf>
    <xf numFmtId="0" fontId="7" fillId="0" borderId="13" xfId="0" applyFont="1" applyBorder="1" applyAlignment="1">
      <alignment horizontal="center" vertical="center"/>
      <protection locked="0"/>
    </xf>
    <xf numFmtId="0" fontId="7" fillId="0" borderId="13" xfId="0" applyFont="1" applyBorder="1" applyAlignment="1">
      <alignment horizontal="center" vertical="center" wrapText="1"/>
      <protection locked="0"/>
    </xf>
    <xf numFmtId="0" fontId="7" fillId="0" borderId="7" xfId="0" applyFont="1" applyBorder="1" applyAlignment="1">
      <alignment horizontal="center" vertical="center" wrapText="1"/>
      <protection locked="0"/>
    </xf>
    <xf numFmtId="0" fontId="7" fillId="0" borderId="0" xfId="0" applyFont="1" applyAlignment="1" applyProtection="1"/>
    <xf numFmtId="0" fontId="7" fillId="0" borderId="11" xfId="0" applyFont="1" applyBorder="1" applyAlignment="1" applyProtection="1">
      <alignment horizontal="center" vertical="center"/>
    </xf>
    <xf numFmtId="0" fontId="7" fillId="0" borderId="11" xfId="0" applyFont="1" applyBorder="1" applyAlignment="1">
      <alignment horizontal="center" vertical="center"/>
      <protection locked="0"/>
    </xf>
    <xf numFmtId="0" fontId="6" fillId="0" borderId="11" xfId="0" applyFont="1" applyBorder="1" applyAlignment="1" applyProtection="1">
      <alignment horizontal="right" vertical="center"/>
    </xf>
    <xf numFmtId="0" fontId="6" fillId="0" borderId="6" xfId="0" applyFont="1" applyBorder="1" applyAlignment="1" applyProtection="1">
      <alignment horizontal="left" vertical="center" wrapText="1" indent="1"/>
    </xf>
    <xf numFmtId="3" fontId="6" fillId="0" borderId="11" xfId="0" applyNumberFormat="1" applyFont="1" applyBorder="1" applyAlignment="1" applyProtection="1">
      <alignment horizontal="right" vertical="center"/>
    </xf>
    <xf numFmtId="0" fontId="6" fillId="0" borderId="6" xfId="0" applyFont="1" applyBorder="1" applyAlignment="1" applyProtection="1">
      <alignment horizontal="left" vertical="center" wrapText="1" indent="2"/>
    </xf>
    <xf numFmtId="0" fontId="10" fillId="0" borderId="0" xfId="0" applyFont="1" applyAlignment="1">
      <alignment horizontal="right"/>
      <protection locked="0"/>
    </xf>
    <xf numFmtId="49" fontId="10" fillId="0" borderId="0" xfId="0" applyNumberFormat="1" applyFont="1" applyAlignment="1">
      <protection locked="0"/>
    </xf>
    <xf numFmtId="0" fontId="3" fillId="0" borderId="0" xfId="0" applyFont="1" applyAlignment="1" applyProtection="1">
      <alignment horizontal="right"/>
    </xf>
    <xf numFmtId="0" fontId="4" fillId="0" borderId="0" xfId="0" applyFont="1" applyAlignment="1">
      <alignment horizontal="center" vertical="center" wrapText="1"/>
      <protection locked="0"/>
    </xf>
    <xf numFmtId="0" fontId="11" fillId="0" borderId="0" xfId="0" applyFont="1" applyAlignment="1">
      <alignment horizontal="center" vertical="center" wrapText="1"/>
      <protection locked="0"/>
    </xf>
    <xf numFmtId="0" fontId="11" fillId="0" borderId="0" xfId="0" applyFont="1" applyAlignment="1">
      <alignment horizontal="center" vertical="center"/>
      <protection locked="0"/>
    </xf>
    <xf numFmtId="0" fontId="11" fillId="0" borderId="0" xfId="0" applyFont="1" applyAlignment="1" applyProtection="1">
      <alignment horizontal="center" vertical="center"/>
    </xf>
    <xf numFmtId="0" fontId="7" fillId="0" borderId="1" xfId="0" applyFont="1" applyBorder="1" applyAlignment="1">
      <alignment horizontal="center" vertical="center"/>
      <protection locked="0"/>
    </xf>
    <xf numFmtId="49" fontId="7" fillId="0" borderId="9" xfId="0" applyNumberFormat="1" applyFont="1" applyBorder="1" applyAlignment="1">
      <alignment horizontal="center" vertical="center" wrapText="1"/>
      <protection locked="0"/>
    </xf>
    <xf numFmtId="0" fontId="7" fillId="0" borderId="9" xfId="0" applyFont="1" applyBorder="1" applyAlignment="1">
      <alignment horizontal="center" vertical="center"/>
      <protection locked="0"/>
    </xf>
    <xf numFmtId="0" fontId="7" fillId="0" borderId="6" xfId="0" applyFont="1" applyBorder="1" applyAlignment="1">
      <alignment horizontal="center" vertical="center"/>
      <protection locked="0"/>
    </xf>
    <xf numFmtId="49" fontId="7" fillId="0" borderId="11" xfId="0" applyNumberFormat="1" applyFont="1" applyBorder="1" applyAlignment="1">
      <alignment horizontal="center" vertical="center" wrapText="1"/>
      <protection locked="0"/>
    </xf>
    <xf numFmtId="49" fontId="7" fillId="0" borderId="11" xfId="0" applyNumberFormat="1" applyFont="1" applyBorder="1" applyAlignment="1">
      <alignment horizontal="center" vertical="center"/>
      <protection locked="0"/>
    </xf>
    <xf numFmtId="0" fontId="6" fillId="0" borderId="6" xfId="0" applyFont="1" applyBorder="1" applyAlignment="1">
      <alignment horizontal="left" vertical="center" wrapText="1"/>
      <protection locked="0"/>
    </xf>
    <xf numFmtId="0" fontId="6" fillId="0" borderId="6" xfId="0" applyFont="1" applyBorder="1" applyAlignment="1">
      <alignment horizontal="left" vertical="center" wrapText="1" indent="1"/>
      <protection locked="0"/>
    </xf>
    <xf numFmtId="0" fontId="6" fillId="0" borderId="11" xfId="0" applyFont="1" applyBorder="1" applyAlignment="1">
      <alignment horizontal="left" vertical="center" wrapText="1" indent="1"/>
      <protection locked="0"/>
    </xf>
    <xf numFmtId="0" fontId="6" fillId="0" borderId="11" xfId="0" applyFont="1" applyBorder="1" applyAlignment="1">
      <alignment horizontal="left" vertical="center" wrapText="1" indent="2"/>
      <protection locked="0"/>
    </xf>
    <xf numFmtId="0" fontId="3" fillId="0" borderId="2" xfId="0" applyFont="1" applyBorder="1" applyAlignment="1">
      <alignment horizontal="center" vertical="center"/>
      <protection locked="0"/>
    </xf>
    <xf numFmtId="0" fontId="3" fillId="0" borderId="3" xfId="0" applyFont="1" applyBorder="1" applyAlignment="1">
      <alignment horizontal="center" vertical="center"/>
      <protection locked="0"/>
    </xf>
    <xf numFmtId="0" fontId="3" fillId="0" borderId="4" xfId="0" applyFont="1" applyBorder="1" applyAlignment="1">
      <alignment horizontal="center" vertical="center"/>
      <protection locked="0"/>
    </xf>
    <xf numFmtId="3" fontId="7" fillId="0" borderId="7" xfId="0" applyNumberFormat="1" applyFont="1" applyBorder="1" applyAlignment="1" applyProtection="1">
      <alignment horizontal="center" vertical="center"/>
    </xf>
    <xf numFmtId="0" fontId="6" fillId="0" borderId="7" xfId="0" applyFont="1" applyBorder="1" applyAlignment="1" applyProtection="1">
      <alignment horizontal="left" vertical="center" wrapText="1" indent="1"/>
    </xf>
    <xf numFmtId="0" fontId="6" fillId="0" borderId="7" xfId="0" applyFont="1" applyBorder="1" applyAlignment="1" applyProtection="1">
      <alignment horizontal="left" vertical="center" wrapText="1" indent="2"/>
    </xf>
    <xf numFmtId="3" fontId="3" fillId="0" borderId="7" xfId="0" applyNumberFormat="1" applyFont="1" applyBorder="1" applyAlignment="1" applyProtection="1">
      <alignment horizontal="center" vertical="center"/>
    </xf>
    <xf numFmtId="0" fontId="3" fillId="0" borderId="7" xfId="0" applyFont="1" applyBorder="1" applyAlignment="1" applyProtection="1">
      <alignment vertical="center"/>
    </xf>
    <xf numFmtId="0" fontId="7" fillId="0" borderId="8" xfId="0" applyFont="1" applyBorder="1" applyAlignment="1" applyProtection="1">
      <alignment horizontal="center" vertical="center"/>
    </xf>
    <xf numFmtId="0" fontId="7" fillId="0" borderId="9" xfId="0" applyFont="1" applyBorder="1" applyAlignment="1" applyProtection="1">
      <alignment horizontal="center" vertical="center"/>
    </xf>
    <xf numFmtId="0" fontId="7" fillId="0" borderId="12" xfId="0" applyFont="1" applyBorder="1" applyAlignment="1">
      <alignment horizontal="center" vertical="center" wrapText="1"/>
      <protection locked="0"/>
    </xf>
    <xf numFmtId="0" fontId="7" fillId="0" borderId="5" xfId="0" applyFont="1" applyBorder="1" applyAlignment="1">
      <alignment horizontal="center" vertical="center"/>
      <protection locked="0"/>
    </xf>
    <xf numFmtId="0" fontId="3" fillId="0" borderId="0" xfId="0" applyFont="1">
      <alignment vertical="top"/>
      <protection locked="0"/>
    </xf>
    <xf numFmtId="49" fontId="3" fillId="0" borderId="0" xfId="0" applyNumberFormat="1" applyFont="1" applyAlignment="1">
      <protection locked="0"/>
    </xf>
    <xf numFmtId="0" fontId="4" fillId="0" borderId="0" xfId="0" applyFont="1" applyAlignment="1">
      <alignment horizontal="center" vertical="center"/>
      <protection locked="0"/>
    </xf>
    <xf numFmtId="0" fontId="7" fillId="0" borderId="0" xfId="0" applyFont="1" applyAlignment="1">
      <alignment horizontal="left" vertical="center"/>
      <protection locked="0"/>
    </xf>
    <xf numFmtId="0" fontId="7" fillId="0" borderId="2" xfId="0" applyFont="1" applyBorder="1" applyAlignment="1">
      <alignment horizontal="center" vertical="center"/>
      <protection locked="0"/>
    </xf>
    <xf numFmtId="3" fontId="3" fillId="0" borderId="7" xfId="0" applyNumberFormat="1" applyFont="1" applyBorder="1" applyAlignment="1">
      <alignment horizontal="center" vertical="center"/>
      <protection locked="0"/>
    </xf>
    <xf numFmtId="0" fontId="6" fillId="0" borderId="7" xfId="0" applyFont="1" applyBorder="1" applyAlignment="1" applyProtection="1">
      <alignment horizontal="left" vertical="center"/>
    </xf>
    <xf numFmtId="0" fontId="6" fillId="0" borderId="7" xfId="0" applyFont="1" applyBorder="1" applyAlignment="1" applyProtection="1">
      <alignment horizontal="left" vertical="center" indent="1"/>
    </xf>
    <xf numFmtId="0" fontId="6" fillId="0" borderId="3" xfId="0" applyFont="1" applyBorder="1" applyAlignment="1">
      <alignment horizontal="left" vertical="center"/>
      <protection locked="0"/>
    </xf>
    <xf numFmtId="0" fontId="6" fillId="0" borderId="4" xfId="0" applyFont="1" applyBorder="1" applyAlignment="1">
      <alignment horizontal="left" vertical="center"/>
      <protection locked="0"/>
    </xf>
    <xf numFmtId="0" fontId="7" fillId="0" borderId="4" xfId="0" applyFont="1" applyBorder="1" applyAlignment="1">
      <alignment horizontal="center" vertical="center"/>
      <protection locked="0"/>
    </xf>
    <xf numFmtId="0" fontId="7" fillId="0" borderId="2" xfId="0" applyFont="1" applyBorder="1" applyAlignment="1">
      <alignment horizontal="center" vertical="center" wrapText="1"/>
      <protection locked="0"/>
    </xf>
    <xf numFmtId="0" fontId="7" fillId="0" borderId="4" xfId="0" applyFont="1" applyBorder="1" applyAlignment="1">
      <alignment horizontal="center" vertical="center" wrapText="1"/>
      <protection locked="0"/>
    </xf>
    <xf numFmtId="0" fontId="12" fillId="0" borderId="0" xfId="0" applyFont="1" applyAlignment="1" applyProtection="1">
      <alignment horizontal="center" vertical="center"/>
    </xf>
    <xf numFmtId="0" fontId="3" fillId="0" borderId="0" xfId="0" applyFont="1" applyAlignment="1" applyProtection="1">
      <alignment horizontal="center"/>
    </xf>
    <xf numFmtId="0" fontId="13" fillId="0" borderId="0" xfId="0" applyFont="1" applyAlignment="1" applyProtection="1">
      <alignment horizontal="center" wrapText="1"/>
    </xf>
    <xf numFmtId="0" fontId="3" fillId="0" borderId="0" xfId="0" applyFont="1" applyAlignment="1" applyProtection="1">
      <alignment horizontal="center" wrapText="1"/>
    </xf>
    <xf numFmtId="0" fontId="14" fillId="0" borderId="6" xfId="0" applyFont="1" applyBorder="1" applyAlignment="1">
      <alignment horizontal="center" vertical="center" wrapText="1"/>
      <protection locked="0"/>
    </xf>
    <xf numFmtId="0" fontId="15" fillId="0" borderId="7" xfId="0" applyFont="1" applyBorder="1" applyAlignment="1">
      <alignment horizontal="center" vertical="center"/>
      <protection locked="0"/>
    </xf>
    <xf numFmtId="0" fontId="16" fillId="0" borderId="7" xfId="0" applyFont="1" applyBorder="1" applyAlignment="1">
      <alignment horizontal="center" vertical="center"/>
      <protection locked="0"/>
    </xf>
    <xf numFmtId="0" fontId="17" fillId="0" borderId="7" xfId="0" applyFont="1" applyBorder="1" applyAlignment="1" applyProtection="1">
      <alignment horizontal="center" vertical="center"/>
    </xf>
    <xf numFmtId="0" fontId="17" fillId="0" borderId="2" xfId="0" applyFont="1" applyBorder="1" applyAlignment="1" applyProtection="1">
      <alignment horizontal="center" vertical="center"/>
    </xf>
    <xf numFmtId="176" fontId="18" fillId="0" borderId="7" xfId="0" applyNumberFormat="1" applyFont="1" applyBorder="1" applyAlignment="1" applyProtection="1">
      <alignment horizontal="right" vertical="center"/>
    </xf>
    <xf numFmtId="176" fontId="18" fillId="0" borderId="7" xfId="0" applyNumberFormat="1" applyFont="1" applyBorder="1" applyAlignment="1" applyProtection="1">
      <alignment horizontal="center" vertical="center"/>
    </xf>
    <xf numFmtId="0" fontId="3" fillId="0" borderId="0" xfId="0" applyFont="1" applyProtection="1">
      <alignment vertical="top"/>
    </xf>
    <xf numFmtId="0" fontId="19" fillId="0" borderId="0" xfId="0" applyFont="1" applyAlignment="1" applyProtection="1">
      <alignment horizontal="center" vertical="center"/>
    </xf>
    <xf numFmtId="0" fontId="3" fillId="0" borderId="0" xfId="0" applyFont="1" applyAlignment="1">
      <alignment horizontal="left" vertical="center"/>
      <protection locked="0"/>
    </xf>
    <xf numFmtId="49" fontId="7" fillId="0" borderId="2" xfId="0" applyNumberFormat="1" applyFont="1" applyBorder="1" applyAlignment="1" applyProtection="1">
      <alignment horizontal="center" vertical="center" wrapText="1"/>
    </xf>
    <xf numFmtId="49" fontId="7" fillId="0" borderId="4" xfId="0" applyNumberFormat="1" applyFont="1" applyBorder="1" applyAlignment="1" applyProtection="1">
      <alignment horizontal="center" vertical="center" wrapText="1"/>
    </xf>
    <xf numFmtId="49" fontId="7" fillId="0" borderId="7" xfId="0" applyNumberFormat="1" applyFont="1" applyBorder="1" applyAlignment="1" applyProtection="1">
      <alignment horizontal="center" vertical="center"/>
    </xf>
    <xf numFmtId="49" fontId="7" fillId="0" borderId="7" xfId="0" applyNumberFormat="1" applyFont="1" applyBorder="1" applyAlignment="1">
      <alignment horizontal="center" vertical="center"/>
      <protection locked="0"/>
    </xf>
    <xf numFmtId="0" fontId="3" fillId="0" borderId="2" xfId="0" applyFont="1" applyBorder="1" applyAlignment="1" applyProtection="1">
      <alignment horizontal="center" vertical="center"/>
    </xf>
    <xf numFmtId="0" fontId="3" fillId="0" borderId="4" xfId="0" applyFont="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Alignment="1" applyProtection="1">
      <alignment horizontal="center" vertical="center"/>
    </xf>
    <xf numFmtId="0" fontId="6" fillId="0" borderId="7" xfId="0" applyFont="1" applyBorder="1" applyAlignment="1" applyProtection="1">
      <alignment vertical="center"/>
    </xf>
    <xf numFmtId="0" fontId="6" fillId="0" borderId="7" xfId="0" applyFont="1" applyBorder="1" applyAlignment="1">
      <alignment vertical="center"/>
      <protection locked="0"/>
    </xf>
    <xf numFmtId="0" fontId="8" fillId="0" borderId="7" xfId="0" applyFont="1" applyBorder="1" applyAlignment="1">
      <alignment vertical="center"/>
      <protection locked="0"/>
    </xf>
    <xf numFmtId="0" fontId="8" fillId="0" borderId="4" xfId="0" applyFont="1" applyBorder="1" applyAlignment="1">
      <alignment horizontal="left" vertical="center"/>
      <protection locked="0"/>
    </xf>
    <xf numFmtId="0" fontId="8" fillId="0" borderId="6" xfId="0" applyFont="1" applyBorder="1" applyAlignment="1">
      <alignment vertical="center"/>
      <protection locked="0"/>
    </xf>
    <xf numFmtId="0" fontId="8" fillId="0" borderId="11" xfId="0" applyFont="1" applyBorder="1" applyAlignment="1">
      <alignment horizontal="left" vertical="center"/>
      <protection locked="0"/>
    </xf>
    <xf numFmtId="0" fontId="8" fillId="0" borderId="6" xfId="0" applyFont="1" applyBorder="1" applyAlignment="1">
      <alignment horizontal="left" vertical="center"/>
      <protection locked="0"/>
    </xf>
    <xf numFmtId="0" fontId="22" fillId="0" borderId="6" xfId="0" applyFont="1" applyBorder="1" applyAlignment="1">
      <alignment vertical="center"/>
      <protection locked="0"/>
    </xf>
    <xf numFmtId="0" fontId="23" fillId="0" borderId="6" xfId="0" applyFont="1" applyBorder="1" applyAlignment="1">
      <alignment horizontal="center" vertical="center"/>
      <protection locked="0"/>
    </xf>
    <xf numFmtId="176" fontId="23" fillId="0" borderId="7" xfId="0" applyNumberFormat="1" applyFont="1" applyBorder="1" applyAlignment="1">
      <alignment horizontal="right" vertical="center"/>
      <protection locked="0"/>
    </xf>
    <xf numFmtId="0" fontId="6" fillId="0" borderId="7" xfId="0" applyFont="1" applyBorder="1" applyAlignment="1" applyProtection="1">
      <alignment horizontal="center" vertical="center"/>
    </xf>
    <xf numFmtId="0" fontId="24" fillId="0" borderId="0" xfId="0" applyFont="1" applyAlignment="1" applyProtection="1">
      <alignment vertical="center"/>
    </xf>
    <xf numFmtId="0" fontId="25" fillId="0" borderId="0" xfId="0" applyFont="1" applyAlignment="1" applyProtection="1">
      <alignment horizontal="center" vertical="center"/>
    </xf>
    <xf numFmtId="0" fontId="6" fillId="0" borderId="0" xfId="0" applyFont="1" applyAlignment="1">
      <alignment horizontal="left" vertical="center" wrapText="1"/>
      <protection locked="0"/>
    </xf>
    <xf numFmtId="0" fontId="3" fillId="0" borderId="0" xfId="0" applyFont="1" applyAlignment="1" applyProtection="1">
      <alignment horizontal="left" vertical="center" wrapText="1"/>
    </xf>
    <xf numFmtId="0" fontId="22" fillId="0" borderId="7" xfId="0" applyFont="1" applyBorder="1" applyAlignment="1">
      <alignment horizontal="left" vertical="center" wrapText="1" indent="1"/>
      <protection locked="0"/>
    </xf>
    <xf numFmtId="0" fontId="22" fillId="0" borderId="7" xfId="0" applyFont="1" applyBorder="1" applyAlignment="1" applyProtection="1">
      <alignment horizontal="left" vertical="center" wrapText="1" indent="1"/>
    </xf>
    <xf numFmtId="0" fontId="3" fillId="0" borderId="7" xfId="0" applyFont="1" applyBorder="1" applyAlignment="1">
      <alignment horizontal="left" vertical="center" wrapText="1" indent="2"/>
      <protection locked="0"/>
    </xf>
    <xf numFmtId="0" fontId="3" fillId="0" borderId="7" xfId="0" applyFont="1" applyBorder="1" applyAlignment="1" applyProtection="1">
      <alignment horizontal="left" vertical="center" wrapText="1" indent="2"/>
    </xf>
    <xf numFmtId="0" fontId="3" fillId="0" borderId="7" xfId="0" applyFont="1" applyBorder="1" applyAlignment="1">
      <alignment horizontal="center" vertical="center" wrapText="1"/>
      <protection locked="0"/>
    </xf>
    <xf numFmtId="0" fontId="3" fillId="0" borderId="7" xfId="0" applyFont="1" applyBorder="1" applyAlignment="1" applyProtection="1">
      <alignment horizontal="center" vertical="center" wrapText="1"/>
    </xf>
    <xf numFmtId="0" fontId="26" fillId="0" borderId="0" xfId="0" applyFont="1" applyAlignment="1" applyProtection="1"/>
    <xf numFmtId="0" fontId="27" fillId="0" borderId="0" xfId="0" applyFont="1" applyAlignment="1" applyProtection="1">
      <alignment horizontal="center" vertical="center"/>
    </xf>
    <xf numFmtId="0" fontId="3" fillId="0" borderId="1" xfId="0" applyFont="1" applyBorder="1" applyAlignment="1">
      <alignment horizontal="center" vertical="center" wrapText="1"/>
      <protection locked="0"/>
    </xf>
    <xf numFmtId="0" fontId="3" fillId="0" borderId="9" xfId="0" applyFont="1" applyBorder="1" applyAlignment="1">
      <alignment horizontal="center" vertical="center" wrapText="1"/>
      <protection locked="0"/>
    </xf>
    <xf numFmtId="0" fontId="3" fillId="0" borderId="3" xfId="0" applyFont="1" applyBorder="1" applyAlignment="1">
      <alignment horizontal="center" vertical="center" wrapText="1"/>
      <protection locked="0"/>
    </xf>
    <xf numFmtId="0" fontId="3" fillId="0" borderId="3" xfId="0" applyFont="1" applyBorder="1" applyAlignment="1" applyProtection="1">
      <alignment horizontal="center" vertical="center" wrapText="1"/>
    </xf>
    <xf numFmtId="0" fontId="3" fillId="0" borderId="5" xfId="0" applyFont="1" applyBorder="1" applyAlignment="1" applyProtection="1">
      <alignment horizontal="center" vertical="center"/>
    </xf>
    <xf numFmtId="0" fontId="3" fillId="0" borderId="10" xfId="0" applyFont="1" applyBorder="1" applyAlignment="1" applyProtection="1">
      <alignment horizontal="center" vertical="center"/>
    </xf>
    <xf numFmtId="0" fontId="3" fillId="0" borderId="10" xfId="0" applyFont="1" applyBorder="1" applyAlignment="1">
      <alignment horizontal="center" vertical="center" wrapText="1"/>
      <protection locked="0"/>
    </xf>
    <xf numFmtId="0" fontId="3" fillId="0" borderId="6" xfId="0" applyFont="1" applyBorder="1" applyAlignment="1" applyProtection="1">
      <alignment horizontal="center" vertical="center" wrapText="1"/>
    </xf>
    <xf numFmtId="0" fontId="3" fillId="0" borderId="11" xfId="0" applyFont="1" applyBorder="1" applyAlignment="1" applyProtection="1">
      <alignment horizontal="center" vertical="center" wrapText="1"/>
    </xf>
    <xf numFmtId="0" fontId="3" fillId="0" borderId="11" xfId="0" applyFont="1" applyBorder="1" applyAlignment="1" applyProtection="1">
      <alignment horizontal="center" vertical="center"/>
    </xf>
    <xf numFmtId="0" fontId="6" fillId="0" borderId="6" xfId="0" applyFont="1" applyBorder="1" applyAlignment="1" applyProtection="1">
      <alignment vertical="center" wrapText="1"/>
    </xf>
    <xf numFmtId="0" fontId="6" fillId="0" borderId="11" xfId="0" applyFont="1" applyBorder="1" applyAlignment="1" applyProtection="1">
      <alignment vertical="center" wrapText="1"/>
    </xf>
    <xf numFmtId="0" fontId="6" fillId="0" borderId="11" xfId="0" applyFont="1" applyBorder="1" applyAlignment="1" applyProtection="1">
      <alignment horizontal="left" vertical="center" wrapText="1" indent="1"/>
    </xf>
    <xf numFmtId="0" fontId="6" fillId="0" borderId="6" xfId="0" applyFont="1" applyBorder="1" applyAlignment="1" applyProtection="1">
      <alignment horizontal="center" vertical="center"/>
    </xf>
    <xf numFmtId="0" fontId="6" fillId="0" borderId="11" xfId="0" applyFont="1" applyBorder="1" applyAlignment="1" applyProtection="1">
      <alignment vertical="center"/>
    </xf>
    <xf numFmtId="0" fontId="24" fillId="0" borderId="0" xfId="0" applyFont="1" applyProtection="1">
      <alignment vertical="top"/>
    </xf>
    <xf numFmtId="0" fontId="27" fillId="0" borderId="0" xfId="0" applyFont="1" applyAlignment="1">
      <alignment horizontal="center" vertical="center"/>
      <protection locked="0"/>
    </xf>
    <xf numFmtId="0" fontId="3" fillId="0" borderId="3" xfId="0" applyFont="1" applyBorder="1" applyAlignment="1" applyProtection="1">
      <alignment horizontal="center" vertical="center"/>
    </xf>
    <xf numFmtId="0" fontId="3" fillId="0" borderId="4" xfId="0" applyFont="1" applyBorder="1" applyAlignment="1" applyProtection="1">
      <alignment horizontal="center" vertical="center" wrapText="1"/>
    </xf>
    <xf numFmtId="0" fontId="3" fillId="0" borderId="13" xfId="0" applyFont="1" applyBorder="1" applyAlignment="1" applyProtection="1">
      <alignment horizontal="center" vertical="center"/>
    </xf>
    <xf numFmtId="0" fontId="6" fillId="0" borderId="11" xfId="0" applyFont="1" applyBorder="1" applyAlignment="1">
      <alignment horizontal="center" vertical="center"/>
      <protection locked="0"/>
    </xf>
    <xf numFmtId="0" fontId="3" fillId="2" borderId="4" xfId="0" applyFont="1" applyFill="1" applyBorder="1" applyAlignment="1">
      <alignment horizontal="center" vertical="center" wrapText="1"/>
      <protection locked="0"/>
    </xf>
    <xf numFmtId="0" fontId="28" fillId="0" borderId="0" xfId="0" applyFont="1" applyAlignment="1" applyProtection="1">
      <alignment horizontal="center" vertical="top"/>
    </xf>
    <xf numFmtId="0" fontId="29" fillId="0" borderId="0" xfId="0" applyFont="1" applyAlignment="1" applyProtection="1">
      <alignment horizontal="center" vertical="center"/>
    </xf>
    <xf numFmtId="0" fontId="8" fillId="0" borderId="7" xfId="0" applyFont="1" applyBorder="1" applyAlignment="1">
      <alignment horizontal="left" vertical="center"/>
      <protection locked="0"/>
    </xf>
    <xf numFmtId="0" fontId="30" fillId="0" borderId="6" xfId="0" applyFont="1" applyBorder="1" applyAlignment="1" applyProtection="1">
      <alignment horizontal="center" vertical="center"/>
    </xf>
    <xf numFmtId="0" fontId="30" fillId="0" borderId="7" xfId="0" applyFont="1" applyBorder="1" applyAlignment="1" applyProtection="1">
      <alignment horizontal="center" vertical="center"/>
    </xf>
    <xf numFmtId="0" fontId="6" fillId="0" borderId="6" xfId="0" applyFont="1" applyBorder="1" applyAlignment="1" applyProtection="1">
      <alignment horizontal="left" vertical="center"/>
    </xf>
    <xf numFmtId="0" fontId="30" fillId="0" borderId="6" xfId="0" applyFont="1" applyBorder="1" applyAlignment="1">
      <alignment horizontal="center" vertical="center"/>
      <protection locked="0"/>
    </xf>
    <xf numFmtId="0" fontId="22" fillId="0" borderId="7" xfId="0" applyFont="1" applyBorder="1" applyAlignment="1" applyProtection="1" quotePrefix="1">
      <alignment horizontal="left" vertical="center" wrapText="1" indent="1"/>
    </xf>
    <xf numFmtId="0" fontId="3" fillId="0" borderId="7" xfId="0" applyFont="1" applyBorder="1" applyAlignment="1" applyProtection="1" quotePrefix="1">
      <alignment horizontal="left" vertical="center" wrapText="1" indent="2"/>
    </xf>
    <xf numFmtId="0" fontId="6" fillId="0" borderId="7" xfId="0" applyFont="1" applyBorder="1" applyAlignment="1" applyProtection="1" quotePrefix="1">
      <alignment horizontal="left" vertical="center" wrapText="1" indent="2"/>
    </xf>
    <xf numFmtId="0" fontId="6" fillId="0" borderId="6" xfId="0" applyFont="1" applyBorder="1" applyAlignment="1" applyProtection="1" quotePrefix="1">
      <alignment horizontal="left" vertical="center" wrapText="1" indent="2"/>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9"/>
  <sheetViews>
    <sheetView showZeros="0" workbookViewId="0">
      <pane ySplit="1" topLeftCell="A2" activePane="bottomLeft" state="frozen"/>
      <selection/>
      <selection pane="bottomLeft" activeCell="A1" sqref="A1"/>
    </sheetView>
  </sheetViews>
  <sheetFormatPr defaultColWidth="9.14285714285714" defaultRowHeight="12" customHeight="1" outlineLevelCol="3"/>
  <cols>
    <col min="1" max="1" width="31.847619047619" customWidth="1"/>
    <col min="2" max="2" width="35.5714285714286" customWidth="1"/>
    <col min="3" max="3" width="36.5714285714286" customWidth="1"/>
    <col min="4" max="4" width="33.847619047619" customWidth="1"/>
  </cols>
  <sheetData>
    <row r="1" customHeight="1" spans="1:4">
      <c r="A1" s="1"/>
      <c r="B1" s="1"/>
      <c r="C1" s="1"/>
      <c r="D1" s="1"/>
    </row>
    <row r="2" ht="15" customHeight="1" spans="4:4">
      <c r="D2" s="41" t="s">
        <v>0</v>
      </c>
    </row>
    <row r="3" ht="36" customHeight="1" spans="1:4">
      <c r="A3" s="6" t="str">
        <f>"2025"&amp;"年部门财务收支预算总表"</f>
        <v>2025年部门财务收支预算总表</v>
      </c>
      <c r="B3" s="213"/>
      <c r="C3" s="213"/>
      <c r="D3" s="213"/>
    </row>
    <row r="4" ht="18.75" customHeight="1" spans="1:4">
      <c r="A4" s="43" t="str">
        <f>"单位名称："&amp;"双江拉祜族佤族布朗族傣族自治县自然资源局"</f>
        <v>单位名称：双江拉祜族佤族布朗族傣族自治县自然资源局</v>
      </c>
      <c r="B4" s="214"/>
      <c r="C4" s="214"/>
      <c r="D4" s="41" t="s">
        <v>1</v>
      </c>
    </row>
    <row r="5" ht="18.75" customHeight="1" spans="1:4">
      <c r="A5" s="13" t="s">
        <v>2</v>
      </c>
      <c r="B5" s="15"/>
      <c r="C5" s="13" t="s">
        <v>3</v>
      </c>
      <c r="D5" s="15"/>
    </row>
    <row r="6" ht="18.75" customHeight="1" spans="1:4">
      <c r="A6" s="32" t="s">
        <v>4</v>
      </c>
      <c r="B6" s="32" t="str">
        <f t="shared" ref="B6:D6" si="0">"2025"&amp;"年预算数"</f>
        <v>2025年预算数</v>
      </c>
      <c r="C6" s="32" t="s">
        <v>5</v>
      </c>
      <c r="D6" s="32" t="str">
        <f t="shared" si="0"/>
        <v>2025年预算数</v>
      </c>
    </row>
    <row r="7" ht="18.75" customHeight="1" spans="1:4">
      <c r="A7" s="34"/>
      <c r="B7" s="34"/>
      <c r="C7" s="34"/>
      <c r="D7" s="34"/>
    </row>
    <row r="8" ht="18.75" customHeight="1" spans="1:4">
      <c r="A8" s="139" t="s">
        <v>6</v>
      </c>
      <c r="B8" s="24">
        <v>16620251.25</v>
      </c>
      <c r="C8" s="139" t="s">
        <v>7</v>
      </c>
      <c r="D8" s="24"/>
    </row>
    <row r="9" ht="18.75" customHeight="1" spans="1:4">
      <c r="A9" s="139" t="s">
        <v>8</v>
      </c>
      <c r="B9" s="24">
        <v>4558200</v>
      </c>
      <c r="C9" s="139" t="s">
        <v>9</v>
      </c>
      <c r="D9" s="24"/>
    </row>
    <row r="10" ht="18.75" customHeight="1" spans="1:4">
      <c r="A10" s="139" t="s">
        <v>10</v>
      </c>
      <c r="B10" s="24"/>
      <c r="C10" s="139" t="s">
        <v>11</v>
      </c>
      <c r="D10" s="24"/>
    </row>
    <row r="11" ht="18.75" customHeight="1" spans="1:4">
      <c r="A11" s="139" t="s">
        <v>12</v>
      </c>
      <c r="B11" s="24"/>
      <c r="C11" s="139" t="s">
        <v>13</v>
      </c>
      <c r="D11" s="24"/>
    </row>
    <row r="12" ht="18.75" customHeight="1" spans="1:4">
      <c r="A12" s="215" t="s">
        <v>14</v>
      </c>
      <c r="B12" s="24"/>
      <c r="C12" s="171" t="s">
        <v>15</v>
      </c>
      <c r="D12" s="24"/>
    </row>
    <row r="13" ht="18.75" customHeight="1" spans="1:4">
      <c r="A13" s="174" t="s">
        <v>16</v>
      </c>
      <c r="B13" s="24"/>
      <c r="C13" s="173" t="s">
        <v>17</v>
      </c>
      <c r="D13" s="24"/>
    </row>
    <row r="14" ht="18.75" customHeight="1" spans="1:4">
      <c r="A14" s="174" t="s">
        <v>18</v>
      </c>
      <c r="B14" s="24"/>
      <c r="C14" s="173" t="s">
        <v>19</v>
      </c>
      <c r="D14" s="24"/>
    </row>
    <row r="15" ht="18.75" customHeight="1" spans="1:4">
      <c r="A15" s="174" t="s">
        <v>20</v>
      </c>
      <c r="B15" s="24"/>
      <c r="C15" s="173" t="s">
        <v>21</v>
      </c>
      <c r="D15" s="24">
        <v>1386830.5</v>
      </c>
    </row>
    <row r="16" ht="18.75" customHeight="1" spans="1:4">
      <c r="A16" s="174" t="s">
        <v>22</v>
      </c>
      <c r="B16" s="24"/>
      <c r="C16" s="173" t="s">
        <v>23</v>
      </c>
      <c r="D16" s="24">
        <v>317009.63</v>
      </c>
    </row>
    <row r="17" ht="18.75" customHeight="1" spans="1:4">
      <c r="A17" s="174" t="s">
        <v>24</v>
      </c>
      <c r="B17" s="24"/>
      <c r="C17" s="174" t="s">
        <v>25</v>
      </c>
      <c r="D17" s="24"/>
    </row>
    <row r="18" ht="18.75" customHeight="1" spans="1:4">
      <c r="A18" s="174" t="s">
        <v>26</v>
      </c>
      <c r="B18" s="24"/>
      <c r="C18" s="174" t="s">
        <v>27</v>
      </c>
      <c r="D18" s="24"/>
    </row>
    <row r="19" ht="18.75" customHeight="1" spans="1:4">
      <c r="A19" s="175" t="s">
        <v>26</v>
      </c>
      <c r="B19" s="24"/>
      <c r="C19" s="173" t="s">
        <v>28</v>
      </c>
      <c r="D19" s="24"/>
    </row>
    <row r="20" ht="18.75" customHeight="1" spans="1:4">
      <c r="A20" s="175" t="s">
        <v>26</v>
      </c>
      <c r="B20" s="24"/>
      <c r="C20" s="173" t="s">
        <v>29</v>
      </c>
      <c r="D20" s="24"/>
    </row>
    <row r="21" ht="18.75" customHeight="1" spans="1:4">
      <c r="A21" s="175" t="s">
        <v>26</v>
      </c>
      <c r="B21" s="24"/>
      <c r="C21" s="173" t="s">
        <v>30</v>
      </c>
      <c r="D21" s="24"/>
    </row>
    <row r="22" ht="18.75" customHeight="1" spans="1:4">
      <c r="A22" s="175" t="s">
        <v>26</v>
      </c>
      <c r="B22" s="24"/>
      <c r="C22" s="173" t="s">
        <v>31</v>
      </c>
      <c r="D22" s="24"/>
    </row>
    <row r="23" ht="18.75" customHeight="1" spans="1:4">
      <c r="A23" s="175" t="s">
        <v>26</v>
      </c>
      <c r="B23" s="24"/>
      <c r="C23" s="173" t="s">
        <v>32</v>
      </c>
      <c r="D23" s="24"/>
    </row>
    <row r="24" ht="18.75" customHeight="1" spans="1:4">
      <c r="A24" s="175" t="s">
        <v>26</v>
      </c>
      <c r="B24" s="24"/>
      <c r="C24" s="173" t="s">
        <v>33</v>
      </c>
      <c r="D24" s="24"/>
    </row>
    <row r="25" ht="18.75" customHeight="1" spans="1:4">
      <c r="A25" s="175" t="s">
        <v>26</v>
      </c>
      <c r="B25" s="24"/>
      <c r="C25" s="173" t="s">
        <v>34</v>
      </c>
      <c r="D25" s="24">
        <v>14070473.76</v>
      </c>
    </row>
    <row r="26" ht="18.75" customHeight="1" spans="1:4">
      <c r="A26" s="175" t="s">
        <v>26</v>
      </c>
      <c r="B26" s="24"/>
      <c r="C26" s="173" t="s">
        <v>35</v>
      </c>
      <c r="D26" s="24">
        <v>525930</v>
      </c>
    </row>
    <row r="27" ht="18.75" customHeight="1" spans="1:4">
      <c r="A27" s="175" t="s">
        <v>26</v>
      </c>
      <c r="B27" s="24"/>
      <c r="C27" s="173" t="s">
        <v>36</v>
      </c>
      <c r="D27" s="24"/>
    </row>
    <row r="28" ht="18.75" customHeight="1" spans="1:4">
      <c r="A28" s="175" t="s">
        <v>26</v>
      </c>
      <c r="B28" s="24"/>
      <c r="C28" s="173" t="s">
        <v>37</v>
      </c>
      <c r="D28" s="24"/>
    </row>
    <row r="29" ht="18.75" customHeight="1" spans="1:4">
      <c r="A29" s="175" t="s">
        <v>26</v>
      </c>
      <c r="B29" s="24"/>
      <c r="C29" s="173" t="s">
        <v>38</v>
      </c>
      <c r="D29" s="24">
        <v>23428917.36</v>
      </c>
    </row>
    <row r="30" ht="18.75" customHeight="1" spans="1:4">
      <c r="A30" s="175" t="s">
        <v>26</v>
      </c>
      <c r="B30" s="24"/>
      <c r="C30" s="173" t="s">
        <v>39</v>
      </c>
      <c r="D30" s="24"/>
    </row>
    <row r="31" ht="18.75" customHeight="1" spans="1:4">
      <c r="A31" s="176" t="s">
        <v>26</v>
      </c>
      <c r="B31" s="24"/>
      <c r="C31" s="174" t="s">
        <v>40</v>
      </c>
      <c r="D31" s="24">
        <v>4558200</v>
      </c>
    </row>
    <row r="32" ht="18.75" customHeight="1" spans="1:4">
      <c r="A32" s="176" t="s">
        <v>26</v>
      </c>
      <c r="B32" s="24"/>
      <c r="C32" s="174" t="s">
        <v>41</v>
      </c>
      <c r="D32" s="24"/>
    </row>
    <row r="33" ht="18.75" customHeight="1" spans="1:4">
      <c r="A33" s="176" t="s">
        <v>26</v>
      </c>
      <c r="B33" s="24"/>
      <c r="C33" s="174" t="s">
        <v>42</v>
      </c>
      <c r="D33" s="24"/>
    </row>
    <row r="34" ht="18.75" customHeight="1" spans="1:4">
      <c r="A34" s="216"/>
      <c r="B34" s="177"/>
      <c r="C34" s="174" t="s">
        <v>43</v>
      </c>
      <c r="D34" s="24"/>
    </row>
    <row r="35" ht="18.75" customHeight="1" spans="1:4">
      <c r="A35" s="216" t="s">
        <v>44</v>
      </c>
      <c r="B35" s="177">
        <f>SUM(B8:B12)</f>
        <v>21178451.25</v>
      </c>
      <c r="C35" s="217" t="s">
        <v>45</v>
      </c>
      <c r="D35" s="177">
        <v>44287361.25</v>
      </c>
    </row>
    <row r="36" ht="18.75" customHeight="1" spans="1:4">
      <c r="A36" s="218" t="s">
        <v>46</v>
      </c>
      <c r="B36" s="24">
        <v>23108910</v>
      </c>
      <c r="C36" s="139" t="s">
        <v>47</v>
      </c>
      <c r="D36" s="24"/>
    </row>
    <row r="37" ht="18.75" customHeight="1" spans="1:4">
      <c r="A37" s="218" t="s">
        <v>48</v>
      </c>
      <c r="B37" s="24">
        <v>23108910</v>
      </c>
      <c r="C37" s="139" t="s">
        <v>48</v>
      </c>
      <c r="D37" s="24"/>
    </row>
    <row r="38" ht="18.75" customHeight="1" spans="1:4">
      <c r="A38" s="218" t="s">
        <v>49</v>
      </c>
      <c r="B38" s="24">
        <f>B36-B37</f>
        <v>0</v>
      </c>
      <c r="C38" s="139" t="s">
        <v>50</v>
      </c>
      <c r="D38" s="24"/>
    </row>
    <row r="39" ht="18.75" customHeight="1" spans="1:4">
      <c r="A39" s="219" t="s">
        <v>51</v>
      </c>
      <c r="B39" s="177">
        <f t="shared" ref="B39:D39" si="1">B35+B36</f>
        <v>44287361.25</v>
      </c>
      <c r="C39" s="217" t="s">
        <v>52</v>
      </c>
      <c r="D39" s="177">
        <f t="shared" si="1"/>
        <v>44287361.25</v>
      </c>
    </row>
  </sheetData>
  <mergeCells count="8">
    <mergeCell ref="A3:D3"/>
    <mergeCell ref="A4:B4"/>
    <mergeCell ref="A5:B5"/>
    <mergeCell ref="C5:D5"/>
    <mergeCell ref="A6:A7"/>
    <mergeCell ref="B6:B7"/>
    <mergeCell ref="C6:C7"/>
    <mergeCell ref="D6:D7"/>
  </mergeCells>
  <printOptions horizontalCentered="1"/>
  <pageMargins left="0.39" right="0.39" top="0.51" bottom="0.51" header="0.31" footer="0.31"/>
  <pageSetup paperSize="9" scale="83"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3"/>
  <sheetViews>
    <sheetView showZeros="0" workbookViewId="0">
      <pane ySplit="1" topLeftCell="A2" activePane="bottomLeft" state="frozen"/>
      <selection/>
      <selection pane="bottomLeft" activeCell="A1" sqref="A1"/>
    </sheetView>
  </sheetViews>
  <sheetFormatPr defaultColWidth="9.14285714285714" defaultRowHeight="14.25" customHeight="1" outlineLevelCol="5"/>
  <cols>
    <col min="1" max="1" width="32.1428571428571" customWidth="1"/>
    <col min="2" max="2" width="16.847619047619" customWidth="1"/>
    <col min="3" max="3" width="32.1428571428571" customWidth="1"/>
    <col min="4" max="6" width="28.5714285714286" customWidth="1"/>
  </cols>
  <sheetData>
    <row r="1" customHeight="1" spans="1:6">
      <c r="A1" s="1"/>
      <c r="B1" s="1"/>
      <c r="C1" s="1"/>
      <c r="D1" s="1"/>
      <c r="E1" s="1"/>
      <c r="F1" s="1"/>
    </row>
    <row r="2" ht="15" customHeight="1" spans="1:6">
      <c r="A2" s="104">
        <v>1</v>
      </c>
      <c r="B2" s="105">
        <v>0</v>
      </c>
      <c r="C2" s="104">
        <v>1</v>
      </c>
      <c r="D2" s="106"/>
      <c r="E2" s="106"/>
      <c r="F2" s="41" t="s">
        <v>519</v>
      </c>
    </row>
    <row r="3" ht="32.25" customHeight="1" spans="1:6">
      <c r="A3" s="107" t="str">
        <f>"2025"&amp;"年部门政府性基金预算支出预算表"</f>
        <v>2025年部门政府性基金预算支出预算表</v>
      </c>
      <c r="B3" s="108" t="s">
        <v>520</v>
      </c>
      <c r="C3" s="109"/>
      <c r="D3" s="110"/>
      <c r="E3" s="110"/>
      <c r="F3" s="110"/>
    </row>
    <row r="4" ht="18.75" customHeight="1" spans="1:6">
      <c r="A4" s="8" t="str">
        <f>"单位名称："&amp;"双江拉祜族佤族布朗族傣族自治县自然资源局"</f>
        <v>单位名称：双江拉祜族佤族布朗族傣族自治县自然资源局</v>
      </c>
      <c r="B4" s="8" t="s">
        <v>521</v>
      </c>
      <c r="C4" s="104"/>
      <c r="D4" s="106"/>
      <c r="E4" s="106"/>
      <c r="F4" s="41" t="s">
        <v>1</v>
      </c>
    </row>
    <row r="5" ht="18.75" customHeight="1" spans="1:6">
      <c r="A5" s="111" t="s">
        <v>217</v>
      </c>
      <c r="B5" s="112" t="s">
        <v>74</v>
      </c>
      <c r="C5" s="113" t="s">
        <v>75</v>
      </c>
      <c r="D5" s="14" t="s">
        <v>522</v>
      </c>
      <c r="E5" s="14"/>
      <c r="F5" s="15"/>
    </row>
    <row r="6" ht="18.75" customHeight="1" spans="1:6">
      <c r="A6" s="114"/>
      <c r="B6" s="115"/>
      <c r="C6" s="99"/>
      <c r="D6" s="98" t="s">
        <v>56</v>
      </c>
      <c r="E6" s="98" t="s">
        <v>76</v>
      </c>
      <c r="F6" s="98" t="s">
        <v>77</v>
      </c>
    </row>
    <row r="7" ht="18.75" customHeight="1" spans="1:6">
      <c r="A7" s="114">
        <v>1</v>
      </c>
      <c r="B7" s="116" t="s">
        <v>198</v>
      </c>
      <c r="C7" s="99">
        <v>3</v>
      </c>
      <c r="D7" s="98">
        <v>4</v>
      </c>
      <c r="E7" s="98">
        <v>5</v>
      </c>
      <c r="F7" s="98">
        <v>6</v>
      </c>
    </row>
    <row r="8" ht="18.75" customHeight="1" spans="1:6">
      <c r="A8" s="117" t="s">
        <v>71</v>
      </c>
      <c r="B8" s="86"/>
      <c r="C8" s="86"/>
      <c r="D8" s="24">
        <v>4558200</v>
      </c>
      <c r="E8" s="24"/>
      <c r="F8" s="24">
        <v>4558200</v>
      </c>
    </row>
    <row r="9" ht="18.75" customHeight="1" spans="1:6">
      <c r="A9" s="118" t="s">
        <v>71</v>
      </c>
      <c r="B9" s="86"/>
      <c r="C9" s="86"/>
      <c r="D9" s="24">
        <v>4558200</v>
      </c>
      <c r="E9" s="24"/>
      <c r="F9" s="24">
        <v>4558200</v>
      </c>
    </row>
    <row r="10" ht="18.75" customHeight="1" spans="1:6">
      <c r="A10" s="26"/>
      <c r="B10" s="86" t="s">
        <v>150</v>
      </c>
      <c r="C10" s="86" t="s">
        <v>84</v>
      </c>
      <c r="D10" s="24">
        <v>4558200</v>
      </c>
      <c r="E10" s="24"/>
      <c r="F10" s="24">
        <v>4558200</v>
      </c>
    </row>
    <row r="11" ht="18.75" customHeight="1" spans="1:6">
      <c r="A11" s="26"/>
      <c r="B11" s="119" t="s">
        <v>151</v>
      </c>
      <c r="C11" s="119" t="s">
        <v>152</v>
      </c>
      <c r="D11" s="24">
        <v>4558200</v>
      </c>
      <c r="E11" s="24"/>
      <c r="F11" s="24">
        <v>4558200</v>
      </c>
    </row>
    <row r="12" ht="18.75" customHeight="1" spans="1:6">
      <c r="A12" s="26"/>
      <c r="B12" s="120" t="s">
        <v>153</v>
      </c>
      <c r="C12" s="120" t="s">
        <v>154</v>
      </c>
      <c r="D12" s="24">
        <v>4558200</v>
      </c>
      <c r="E12" s="24"/>
      <c r="F12" s="24">
        <v>4558200</v>
      </c>
    </row>
    <row r="13" ht="18.75" customHeight="1" spans="1:6">
      <c r="A13" s="121" t="s">
        <v>155</v>
      </c>
      <c r="B13" s="122" t="s">
        <v>155</v>
      </c>
      <c r="C13" s="123" t="s">
        <v>155</v>
      </c>
      <c r="D13" s="24">
        <v>4558200</v>
      </c>
      <c r="E13" s="24"/>
      <c r="F13" s="24">
        <v>4558200</v>
      </c>
    </row>
  </sheetData>
  <mergeCells count="7">
    <mergeCell ref="A3:F3"/>
    <mergeCell ref="A4:C4"/>
    <mergeCell ref="D5:F5"/>
    <mergeCell ref="A13:C13"/>
    <mergeCell ref="A5:A6"/>
    <mergeCell ref="B5:B6"/>
    <mergeCell ref="C5:C6"/>
  </mergeCells>
  <printOptions horizontalCentered="1"/>
  <pageMargins left="0.39" right="0.39" top="0.58" bottom="0.58" header="0.5" footer="0.5"/>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15"/>
  <sheetViews>
    <sheetView showZeros="0" tabSelected="1" workbookViewId="0">
      <pane ySplit="1" topLeftCell="A2" activePane="bottomLeft" state="frozen"/>
      <selection/>
      <selection pane="bottomLeft" activeCell="C20" sqref="C20"/>
    </sheetView>
  </sheetViews>
  <sheetFormatPr defaultColWidth="9.14285714285714" defaultRowHeight="14.25" customHeight="1"/>
  <cols>
    <col min="1" max="1" width="39.1428571428571" customWidth="1"/>
    <col min="2" max="2" width="21.7142857142857" customWidth="1"/>
    <col min="3" max="3" width="35.2857142857143" customWidth="1"/>
    <col min="4" max="4" width="7.71428571428571" customWidth="1"/>
    <col min="5" max="5" width="10.2857142857143" customWidth="1"/>
    <col min="6" max="17" width="16.5714285714286" customWidth="1"/>
  </cols>
  <sheetData>
    <row r="1" customHeight="1" spans="1:17">
      <c r="A1" s="1"/>
      <c r="B1" s="1"/>
      <c r="C1" s="1"/>
      <c r="D1" s="1"/>
      <c r="E1" s="1"/>
      <c r="F1" s="1"/>
      <c r="G1" s="1"/>
      <c r="H1" s="1"/>
      <c r="I1" s="1"/>
      <c r="J1" s="1"/>
      <c r="K1" s="1"/>
      <c r="L1" s="1"/>
      <c r="M1" s="1"/>
      <c r="N1" s="1"/>
      <c r="O1" s="1"/>
      <c r="P1" s="1"/>
      <c r="Q1" s="1"/>
    </row>
    <row r="2" ht="15" customHeight="1" spans="1:17">
      <c r="A2" s="31"/>
      <c r="B2" s="31"/>
      <c r="C2" s="31"/>
      <c r="D2" s="31"/>
      <c r="E2" s="31"/>
      <c r="F2" s="31"/>
      <c r="G2" s="31"/>
      <c r="H2" s="31"/>
      <c r="I2" s="31"/>
      <c r="J2" s="31"/>
      <c r="O2" s="40"/>
      <c r="P2" s="40"/>
      <c r="Q2" s="41" t="s">
        <v>523</v>
      </c>
    </row>
    <row r="3" ht="35.25" customHeight="1" spans="1:17">
      <c r="A3" s="62" t="str">
        <f>"2025"&amp;"年部门政府采购预算表"</f>
        <v>2025年部门政府采购预算表</v>
      </c>
      <c r="B3" s="7"/>
      <c r="C3" s="7"/>
      <c r="D3" s="7"/>
      <c r="E3" s="7"/>
      <c r="F3" s="7"/>
      <c r="G3" s="7"/>
      <c r="H3" s="7"/>
      <c r="I3" s="7"/>
      <c r="J3" s="7"/>
      <c r="K3" s="56"/>
      <c r="L3" s="7"/>
      <c r="M3" s="7"/>
      <c r="N3" s="7"/>
      <c r="O3" s="56"/>
      <c r="P3" s="56"/>
      <c r="Q3" s="7"/>
    </row>
    <row r="4" ht="18.75" customHeight="1" spans="1:17">
      <c r="A4" s="43" t="str">
        <f>"单位名称："&amp;"双江拉祜族佤族布朗族傣族自治县自然资源局"</f>
        <v>单位名称：双江拉祜族佤族布朗族傣族自治县自然资源局</v>
      </c>
      <c r="B4" s="97"/>
      <c r="C4" s="97"/>
      <c r="D4" s="97"/>
      <c r="E4" s="97"/>
      <c r="F4" s="97"/>
      <c r="G4" s="97"/>
      <c r="H4" s="97"/>
      <c r="I4" s="97"/>
      <c r="J4" s="97"/>
      <c r="O4" s="67"/>
      <c r="P4" s="67"/>
      <c r="Q4" s="41" t="s">
        <v>204</v>
      </c>
    </row>
    <row r="5" ht="18.75" customHeight="1" spans="1:17">
      <c r="A5" s="12" t="s">
        <v>524</v>
      </c>
      <c r="B5" s="76" t="s">
        <v>525</v>
      </c>
      <c r="C5" s="76" t="s">
        <v>526</v>
      </c>
      <c r="D5" s="76" t="s">
        <v>527</v>
      </c>
      <c r="E5" s="76" t="s">
        <v>528</v>
      </c>
      <c r="F5" s="76" t="s">
        <v>529</v>
      </c>
      <c r="G5" s="46" t="s">
        <v>224</v>
      </c>
      <c r="H5" s="46"/>
      <c r="I5" s="46"/>
      <c r="J5" s="46"/>
      <c r="K5" s="78"/>
      <c r="L5" s="46"/>
      <c r="M5" s="46"/>
      <c r="N5" s="46"/>
      <c r="O5" s="68"/>
      <c r="P5" s="78"/>
      <c r="Q5" s="47"/>
    </row>
    <row r="6" ht="18.75" customHeight="1" spans="1:17">
      <c r="A6" s="17"/>
      <c r="B6" s="79"/>
      <c r="C6" s="79"/>
      <c r="D6" s="79"/>
      <c r="E6" s="79"/>
      <c r="F6" s="79"/>
      <c r="G6" s="79" t="s">
        <v>56</v>
      </c>
      <c r="H6" s="79" t="s">
        <v>59</v>
      </c>
      <c r="I6" s="79" t="s">
        <v>530</v>
      </c>
      <c r="J6" s="79" t="s">
        <v>531</v>
      </c>
      <c r="K6" s="80" t="s">
        <v>532</v>
      </c>
      <c r="L6" s="93" t="s">
        <v>79</v>
      </c>
      <c r="M6" s="93"/>
      <c r="N6" s="93"/>
      <c r="O6" s="94"/>
      <c r="P6" s="95"/>
      <c r="Q6" s="81"/>
    </row>
    <row r="7" ht="30" customHeight="1" spans="1:17">
      <c r="A7" s="19"/>
      <c r="B7" s="81"/>
      <c r="C7" s="81"/>
      <c r="D7" s="81"/>
      <c r="E7" s="81"/>
      <c r="F7" s="81"/>
      <c r="G7" s="81"/>
      <c r="H7" s="81" t="s">
        <v>58</v>
      </c>
      <c r="I7" s="81"/>
      <c r="J7" s="81"/>
      <c r="K7" s="82"/>
      <c r="L7" s="81" t="s">
        <v>58</v>
      </c>
      <c r="M7" s="81" t="s">
        <v>65</v>
      </c>
      <c r="N7" s="81" t="s">
        <v>232</v>
      </c>
      <c r="O7" s="96" t="s">
        <v>67</v>
      </c>
      <c r="P7" s="82" t="s">
        <v>68</v>
      </c>
      <c r="Q7" s="81" t="s">
        <v>69</v>
      </c>
    </row>
    <row r="8" ht="18.75" customHeight="1" spans="1:17">
      <c r="A8" s="34">
        <v>1</v>
      </c>
      <c r="B8" s="98">
        <v>2</v>
      </c>
      <c r="C8" s="98">
        <v>3</v>
      </c>
      <c r="D8" s="98">
        <v>4</v>
      </c>
      <c r="E8" s="98">
        <v>5</v>
      </c>
      <c r="F8" s="98">
        <v>6</v>
      </c>
      <c r="G8" s="99">
        <v>7</v>
      </c>
      <c r="H8" s="99">
        <v>8</v>
      </c>
      <c r="I8" s="99">
        <v>9</v>
      </c>
      <c r="J8" s="99">
        <v>10</v>
      </c>
      <c r="K8" s="99">
        <v>11</v>
      </c>
      <c r="L8" s="99">
        <v>12</v>
      </c>
      <c r="M8" s="99">
        <v>13</v>
      </c>
      <c r="N8" s="99">
        <v>14</v>
      </c>
      <c r="O8" s="99">
        <v>15</v>
      </c>
      <c r="P8" s="99">
        <v>16</v>
      </c>
      <c r="Q8" s="99">
        <v>17</v>
      </c>
    </row>
    <row r="9" ht="18.75" customHeight="1" spans="1:17">
      <c r="A9" s="84" t="s">
        <v>71</v>
      </c>
      <c r="B9" s="85"/>
      <c r="C9" s="85"/>
      <c r="D9" s="85"/>
      <c r="E9" s="100"/>
      <c r="F9" s="24">
        <v>1035800</v>
      </c>
      <c r="G9" s="24">
        <v>1035800</v>
      </c>
      <c r="H9" s="24">
        <v>59000</v>
      </c>
      <c r="I9" s="24">
        <v>976800</v>
      </c>
      <c r="J9" s="24"/>
      <c r="K9" s="24"/>
      <c r="L9" s="24"/>
      <c r="M9" s="24"/>
      <c r="N9" s="24"/>
      <c r="O9" s="24"/>
      <c r="P9" s="24"/>
      <c r="Q9" s="24"/>
    </row>
    <row r="10" ht="18.75" customHeight="1" spans="1:17">
      <c r="A10" s="101" t="s">
        <v>71</v>
      </c>
      <c r="B10" s="85"/>
      <c r="C10" s="85"/>
      <c r="D10" s="85"/>
      <c r="E10" s="102"/>
      <c r="F10" s="24">
        <v>1035800</v>
      </c>
      <c r="G10" s="24">
        <v>1035800</v>
      </c>
      <c r="H10" s="24">
        <v>59000</v>
      </c>
      <c r="I10" s="24">
        <v>976800</v>
      </c>
      <c r="J10" s="24"/>
      <c r="K10" s="24"/>
      <c r="L10" s="24"/>
      <c r="M10" s="24"/>
      <c r="N10" s="24"/>
      <c r="O10" s="24"/>
      <c r="P10" s="24"/>
      <c r="Q10" s="24"/>
    </row>
    <row r="11" ht="18.75" customHeight="1" spans="1:17">
      <c r="A11" s="223" t="s">
        <v>292</v>
      </c>
      <c r="B11" s="85" t="s">
        <v>533</v>
      </c>
      <c r="C11" s="85" t="s">
        <v>533</v>
      </c>
      <c r="D11" s="85" t="s">
        <v>534</v>
      </c>
      <c r="E11" s="102">
        <v>1</v>
      </c>
      <c r="F11" s="24">
        <v>5000</v>
      </c>
      <c r="G11" s="24">
        <v>5000</v>
      </c>
      <c r="H11" s="24">
        <v>5000</v>
      </c>
      <c r="I11" s="24"/>
      <c r="J11" s="24"/>
      <c r="K11" s="24"/>
      <c r="L11" s="24"/>
      <c r="M11" s="24"/>
      <c r="N11" s="24"/>
      <c r="O11" s="24"/>
      <c r="P11" s="24"/>
      <c r="Q11" s="24"/>
    </row>
    <row r="12" ht="18.75" customHeight="1" spans="1:17">
      <c r="A12" s="223" t="s">
        <v>338</v>
      </c>
      <c r="B12" s="85" t="s">
        <v>535</v>
      </c>
      <c r="C12" s="85" t="s">
        <v>536</v>
      </c>
      <c r="D12" s="85" t="s">
        <v>534</v>
      </c>
      <c r="E12" s="102">
        <v>1</v>
      </c>
      <c r="F12" s="24">
        <v>50000</v>
      </c>
      <c r="G12" s="24">
        <v>50000</v>
      </c>
      <c r="H12" s="24">
        <v>50000</v>
      </c>
      <c r="I12" s="24"/>
      <c r="J12" s="24"/>
      <c r="K12" s="24"/>
      <c r="L12" s="24"/>
      <c r="M12" s="24"/>
      <c r="N12" s="24"/>
      <c r="O12" s="24"/>
      <c r="P12" s="24"/>
      <c r="Q12" s="24"/>
    </row>
    <row r="13" ht="18.75" customHeight="1" spans="1:17">
      <c r="A13" s="223" t="s">
        <v>338</v>
      </c>
      <c r="B13" s="85" t="s">
        <v>537</v>
      </c>
      <c r="C13" s="85" t="s">
        <v>537</v>
      </c>
      <c r="D13" s="85" t="s">
        <v>534</v>
      </c>
      <c r="E13" s="102">
        <v>1</v>
      </c>
      <c r="F13" s="24">
        <v>4000</v>
      </c>
      <c r="G13" s="24">
        <v>4000</v>
      </c>
      <c r="H13" s="24">
        <v>4000</v>
      </c>
      <c r="I13" s="24"/>
      <c r="J13" s="24"/>
      <c r="K13" s="24"/>
      <c r="L13" s="24"/>
      <c r="M13" s="24"/>
      <c r="N13" s="24"/>
      <c r="O13" s="24"/>
      <c r="P13" s="24"/>
      <c r="Q13" s="24"/>
    </row>
    <row r="14" ht="32" customHeight="1" spans="1:17">
      <c r="A14" s="223" t="s">
        <v>360</v>
      </c>
      <c r="B14" s="85" t="s">
        <v>538</v>
      </c>
      <c r="C14" s="85" t="s">
        <v>539</v>
      </c>
      <c r="D14" s="85" t="s">
        <v>540</v>
      </c>
      <c r="E14" s="102">
        <v>1</v>
      </c>
      <c r="F14" s="24">
        <v>976800</v>
      </c>
      <c r="G14" s="24">
        <v>976800</v>
      </c>
      <c r="H14" s="24"/>
      <c r="I14" s="24">
        <v>976800</v>
      </c>
      <c r="J14" s="24"/>
      <c r="K14" s="24"/>
      <c r="L14" s="24"/>
      <c r="M14" s="24"/>
      <c r="N14" s="24"/>
      <c r="O14" s="24"/>
      <c r="P14" s="24"/>
      <c r="Q14" s="24"/>
    </row>
    <row r="15" ht="18.75" customHeight="1" spans="1:17">
      <c r="A15" s="87" t="s">
        <v>155</v>
      </c>
      <c r="B15" s="88"/>
      <c r="C15" s="88"/>
      <c r="D15" s="88"/>
      <c r="E15" s="100"/>
      <c r="F15" s="24">
        <v>1035800</v>
      </c>
      <c r="G15" s="24">
        <v>1035800</v>
      </c>
      <c r="H15" s="24">
        <v>59000</v>
      </c>
      <c r="I15" s="24">
        <v>976800</v>
      </c>
      <c r="J15" s="24"/>
      <c r="K15" s="24"/>
      <c r="L15" s="24"/>
      <c r="M15" s="24"/>
      <c r="N15" s="24"/>
      <c r="O15" s="24"/>
      <c r="P15" s="24"/>
      <c r="Q15" s="24"/>
    </row>
  </sheetData>
  <mergeCells count="16">
    <mergeCell ref="A3:Q3"/>
    <mergeCell ref="A4:F4"/>
    <mergeCell ref="G5:Q5"/>
    <mergeCell ref="L6:Q6"/>
    <mergeCell ref="A15:E15"/>
    <mergeCell ref="A5:A7"/>
    <mergeCell ref="B5:B7"/>
    <mergeCell ref="C5:C7"/>
    <mergeCell ref="D5:D7"/>
    <mergeCell ref="E5:E7"/>
    <mergeCell ref="F5:F7"/>
    <mergeCell ref="G6:G7"/>
    <mergeCell ref="H6:H7"/>
    <mergeCell ref="I6:I7"/>
    <mergeCell ref="J6:J7"/>
    <mergeCell ref="K6:K7"/>
  </mergeCells>
  <printOptions horizontalCentered="1"/>
  <pageMargins left="1" right="1" top="0.75" bottom="0.75"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2"/>
  <sheetViews>
    <sheetView showZeros="0" workbookViewId="0">
      <pane ySplit="1" topLeftCell="A2" activePane="bottomLeft" state="frozen"/>
      <selection/>
      <selection pane="bottomLeft" activeCell="A12" sqref="A12"/>
    </sheetView>
  </sheetViews>
  <sheetFormatPr defaultColWidth="9.14285714285714" defaultRowHeight="14.25" customHeight="1"/>
  <cols>
    <col min="1" max="1" width="31.4190476190476" customWidth="1"/>
    <col min="2" max="3" width="21.847619047619" customWidth="1"/>
    <col min="4" max="14" width="19" customWidth="1"/>
  </cols>
  <sheetData>
    <row r="1" customHeight="1" spans="1:14">
      <c r="A1" s="1"/>
      <c r="B1" s="1"/>
      <c r="C1" s="1"/>
      <c r="D1" s="1"/>
      <c r="E1" s="1"/>
      <c r="F1" s="1"/>
      <c r="G1" s="1"/>
      <c r="H1" s="1"/>
      <c r="I1" s="1"/>
      <c r="J1" s="1"/>
      <c r="K1" s="1"/>
      <c r="L1" s="1"/>
      <c r="M1" s="1"/>
      <c r="N1" s="1"/>
    </row>
    <row r="2" ht="15" customHeight="1" spans="1:14">
      <c r="A2" s="66"/>
      <c r="B2" s="66"/>
      <c r="C2" s="71"/>
      <c r="D2" s="66"/>
      <c r="E2" s="66"/>
      <c r="F2" s="66"/>
      <c r="G2" s="66"/>
      <c r="H2" s="72"/>
      <c r="I2" s="66"/>
      <c r="J2" s="66"/>
      <c r="K2" s="66"/>
      <c r="L2" s="40"/>
      <c r="M2" s="90"/>
      <c r="N2" s="91" t="s">
        <v>541</v>
      </c>
    </row>
    <row r="3" ht="34.5" customHeight="1" spans="1:14">
      <c r="A3" s="42" t="str">
        <f>"2025"&amp;"年部门政府购买服务预算表"</f>
        <v>2025年部门政府购买服务预算表</v>
      </c>
      <c r="B3" s="73"/>
      <c r="C3" s="56"/>
      <c r="D3" s="73"/>
      <c r="E3" s="73"/>
      <c r="F3" s="73"/>
      <c r="G3" s="73"/>
      <c r="H3" s="74"/>
      <c r="I3" s="73"/>
      <c r="J3" s="73"/>
      <c r="K3" s="73"/>
      <c r="L3" s="56"/>
      <c r="M3" s="74"/>
      <c r="N3" s="73"/>
    </row>
    <row r="4" ht="18.75" customHeight="1" spans="1:14">
      <c r="A4" s="63" t="str">
        <f>"单位名称："&amp;"双江拉祜族佤族布朗族傣族自治县自然资源局"</f>
        <v>单位名称：双江拉祜族佤族布朗族傣族自治县自然资源局</v>
      </c>
      <c r="B4" s="64"/>
      <c r="C4" s="75"/>
      <c r="D4" s="64"/>
      <c r="E4" s="64"/>
      <c r="F4" s="64"/>
      <c r="G4" s="64"/>
      <c r="H4" s="72"/>
      <c r="I4" s="66"/>
      <c r="J4" s="66"/>
      <c r="K4" s="66"/>
      <c r="L4" s="67"/>
      <c r="M4" s="92"/>
      <c r="N4" s="91" t="s">
        <v>204</v>
      </c>
    </row>
    <row r="5" ht="18.75" customHeight="1" spans="1:14">
      <c r="A5" s="12" t="s">
        <v>524</v>
      </c>
      <c r="B5" s="76" t="s">
        <v>542</v>
      </c>
      <c r="C5" s="77" t="s">
        <v>543</v>
      </c>
      <c r="D5" s="46" t="s">
        <v>224</v>
      </c>
      <c r="E5" s="46"/>
      <c r="F5" s="46"/>
      <c r="G5" s="46"/>
      <c r="H5" s="78"/>
      <c r="I5" s="46"/>
      <c r="J5" s="46"/>
      <c r="K5" s="46"/>
      <c r="L5" s="68"/>
      <c r="M5" s="78"/>
      <c r="N5" s="47"/>
    </row>
    <row r="6" ht="18.75" customHeight="1" spans="1:14">
      <c r="A6" s="17"/>
      <c r="B6" s="79"/>
      <c r="C6" s="80"/>
      <c r="D6" s="79" t="s">
        <v>56</v>
      </c>
      <c r="E6" s="79" t="s">
        <v>59</v>
      </c>
      <c r="F6" s="79" t="s">
        <v>530</v>
      </c>
      <c r="G6" s="79" t="s">
        <v>531</v>
      </c>
      <c r="H6" s="80" t="s">
        <v>532</v>
      </c>
      <c r="I6" s="93" t="s">
        <v>79</v>
      </c>
      <c r="J6" s="93"/>
      <c r="K6" s="93"/>
      <c r="L6" s="94"/>
      <c r="M6" s="95"/>
      <c r="N6" s="81"/>
    </row>
    <row r="7" ht="26.25" customHeight="1" spans="1:14">
      <c r="A7" s="19"/>
      <c r="B7" s="81"/>
      <c r="C7" s="82"/>
      <c r="D7" s="81"/>
      <c r="E7" s="81"/>
      <c r="F7" s="81"/>
      <c r="G7" s="81"/>
      <c r="H7" s="82"/>
      <c r="I7" s="81" t="s">
        <v>58</v>
      </c>
      <c r="J7" s="81" t="s">
        <v>65</v>
      </c>
      <c r="K7" s="81" t="s">
        <v>232</v>
      </c>
      <c r="L7" s="96" t="s">
        <v>67</v>
      </c>
      <c r="M7" s="82" t="s">
        <v>68</v>
      </c>
      <c r="N7" s="81" t="s">
        <v>69</v>
      </c>
    </row>
    <row r="8" ht="18.75" customHeight="1" spans="1:14">
      <c r="A8" s="83">
        <v>1</v>
      </c>
      <c r="B8" s="83">
        <v>2</v>
      </c>
      <c r="C8" s="83">
        <v>3</v>
      </c>
      <c r="D8" s="83">
        <v>4</v>
      </c>
      <c r="E8" s="83">
        <v>5</v>
      </c>
      <c r="F8" s="83">
        <v>6</v>
      </c>
      <c r="G8" s="83">
        <v>7</v>
      </c>
      <c r="H8" s="83">
        <v>8</v>
      </c>
      <c r="I8" s="83">
        <v>9</v>
      </c>
      <c r="J8" s="83">
        <v>10</v>
      </c>
      <c r="K8" s="83">
        <v>11</v>
      </c>
      <c r="L8" s="83">
        <v>12</v>
      </c>
      <c r="M8" s="83">
        <v>13</v>
      </c>
      <c r="N8" s="83">
        <v>14</v>
      </c>
    </row>
    <row r="9" ht="18.75" customHeight="1" spans="1:14">
      <c r="A9" s="84"/>
      <c r="B9" s="85"/>
      <c r="C9" s="86"/>
      <c r="D9" s="24"/>
      <c r="E9" s="24"/>
      <c r="F9" s="24"/>
      <c r="G9" s="24"/>
      <c r="H9" s="24"/>
      <c r="I9" s="24"/>
      <c r="J9" s="24"/>
      <c r="K9" s="24"/>
      <c r="L9" s="24"/>
      <c r="M9" s="24"/>
      <c r="N9" s="24"/>
    </row>
    <row r="10" ht="18.75" customHeight="1" spans="1:14">
      <c r="A10" s="84"/>
      <c r="B10" s="85"/>
      <c r="C10" s="86"/>
      <c r="D10" s="24"/>
      <c r="E10" s="24"/>
      <c r="F10" s="24"/>
      <c r="G10" s="24"/>
      <c r="H10" s="24"/>
      <c r="I10" s="24"/>
      <c r="J10" s="24"/>
      <c r="K10" s="24"/>
      <c r="L10" s="24"/>
      <c r="M10" s="24"/>
      <c r="N10" s="24"/>
    </row>
    <row r="11" ht="18.75" customHeight="1" spans="1:14">
      <c r="A11" s="87" t="s">
        <v>155</v>
      </c>
      <c r="B11" s="88"/>
      <c r="C11" s="89"/>
      <c r="D11" s="24"/>
      <c r="E11" s="24"/>
      <c r="F11" s="24"/>
      <c r="G11" s="24"/>
      <c r="H11" s="24"/>
      <c r="I11" s="24"/>
      <c r="J11" s="24"/>
      <c r="K11" s="24"/>
      <c r="L11" s="24"/>
      <c r="M11" s="24"/>
      <c r="N11" s="24"/>
    </row>
    <row r="12" customHeight="1" spans="1:1">
      <c r="A12" s="39" t="s">
        <v>544</v>
      </c>
    </row>
  </sheetData>
  <mergeCells count="13">
    <mergeCell ref="A3:N3"/>
    <mergeCell ref="A4:C4"/>
    <mergeCell ref="D5:N5"/>
    <mergeCell ref="I6:N6"/>
    <mergeCell ref="A11:C11"/>
    <mergeCell ref="A5:A7"/>
    <mergeCell ref="B5:B7"/>
    <mergeCell ref="C5:C7"/>
    <mergeCell ref="D6:D7"/>
    <mergeCell ref="E6:E7"/>
    <mergeCell ref="F6:F7"/>
    <mergeCell ref="G6:G7"/>
    <mergeCell ref="H6:H7"/>
  </mergeCells>
  <printOptions horizontalCentered="1"/>
  <pageMargins left="1" right="1" top="0.75" bottom="0.75"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I10"/>
  <sheetViews>
    <sheetView showZeros="0" workbookViewId="0">
      <pane ySplit="1" topLeftCell="A2" activePane="bottomLeft" state="frozen"/>
      <selection/>
      <selection pane="bottomLeft" activeCell="A10" sqref="A10"/>
    </sheetView>
  </sheetViews>
  <sheetFormatPr defaultColWidth="9.14285714285714" defaultRowHeight="14.25" customHeight="1"/>
  <cols>
    <col min="1" max="1" width="37.7142857142857" customWidth="1"/>
    <col min="2" max="4" width="17.5714285714286" customWidth="1"/>
    <col min="5" max="9" width="15.7142857142857" customWidth="1"/>
  </cols>
  <sheetData>
    <row r="1" customHeight="1" spans="1:9">
      <c r="A1" s="1"/>
      <c r="B1" s="1"/>
      <c r="C1" s="1"/>
      <c r="D1" s="1"/>
      <c r="E1" s="1"/>
      <c r="F1" s="1"/>
      <c r="G1" s="1"/>
      <c r="H1" s="1"/>
      <c r="I1" s="1"/>
    </row>
    <row r="2" ht="15" customHeight="1" spans="1:9">
      <c r="A2" s="31"/>
      <c r="B2" s="31"/>
      <c r="C2" s="31"/>
      <c r="D2" s="61"/>
      <c r="G2" s="40"/>
      <c r="H2" s="40"/>
      <c r="I2" s="40" t="s">
        <v>545</v>
      </c>
    </row>
    <row r="3" ht="27.75" customHeight="1" spans="1:9">
      <c r="A3" s="62" t="str">
        <f>"2025"&amp;"年县对下转移支付预算表"</f>
        <v>2025年县对下转移支付预算表</v>
      </c>
      <c r="B3" s="7"/>
      <c r="C3" s="7"/>
      <c r="D3" s="7"/>
      <c r="E3" s="7"/>
      <c r="F3" s="7"/>
      <c r="G3" s="56"/>
      <c r="H3" s="56"/>
      <c r="I3" s="7"/>
    </row>
    <row r="4" ht="18.75" customHeight="1" spans="1:9">
      <c r="A4" s="63" t="str">
        <f>"单位名称："&amp;"双江拉祜族佤族布朗族傣族自治县自然资源局"</f>
        <v>单位名称：双江拉祜族佤族布朗族傣族自治县自然资源局</v>
      </c>
      <c r="B4" s="64"/>
      <c r="C4" s="64"/>
      <c r="D4" s="65"/>
      <c r="E4" s="66"/>
      <c r="G4" s="67"/>
      <c r="H4" s="67"/>
      <c r="I4" s="40" t="s">
        <v>204</v>
      </c>
    </row>
    <row r="5" ht="18.75" customHeight="1" spans="1:9">
      <c r="A5" s="32" t="s">
        <v>546</v>
      </c>
      <c r="B5" s="13" t="s">
        <v>224</v>
      </c>
      <c r="C5" s="14"/>
      <c r="D5" s="14"/>
      <c r="E5" s="13" t="s">
        <v>547</v>
      </c>
      <c r="F5" s="14"/>
      <c r="G5" s="68"/>
      <c r="H5" s="68"/>
      <c r="I5" s="15"/>
    </row>
    <row r="6" ht="18.75" customHeight="1" spans="1:9">
      <c r="A6" s="34"/>
      <c r="B6" s="33" t="s">
        <v>56</v>
      </c>
      <c r="C6" s="12" t="s">
        <v>59</v>
      </c>
      <c r="D6" s="69" t="s">
        <v>548</v>
      </c>
      <c r="E6" s="70" t="s">
        <v>549</v>
      </c>
      <c r="F6" s="70" t="s">
        <v>549</v>
      </c>
      <c r="G6" s="70" t="s">
        <v>549</v>
      </c>
      <c r="H6" s="70" t="s">
        <v>549</v>
      </c>
      <c r="I6" s="70" t="s">
        <v>549</v>
      </c>
    </row>
    <row r="7" ht="18.75" customHeight="1" spans="1:9">
      <c r="A7" s="70">
        <v>1</v>
      </c>
      <c r="B7" s="70">
        <v>2</v>
      </c>
      <c r="C7" s="70">
        <v>3</v>
      </c>
      <c r="D7" s="70">
        <v>4</v>
      </c>
      <c r="E7" s="70">
        <v>5</v>
      </c>
      <c r="F7" s="70">
        <v>6</v>
      </c>
      <c r="G7" s="70">
        <v>7</v>
      </c>
      <c r="H7" s="70">
        <v>8</v>
      </c>
      <c r="I7" s="70">
        <v>9</v>
      </c>
    </row>
    <row r="8" ht="18.75" customHeight="1" spans="1:9">
      <c r="A8" s="35"/>
      <c r="B8" s="24"/>
      <c r="C8" s="24"/>
      <c r="D8" s="24"/>
      <c r="E8" s="24"/>
      <c r="F8" s="24"/>
      <c r="G8" s="24"/>
      <c r="H8" s="24"/>
      <c r="I8" s="24"/>
    </row>
    <row r="9" ht="18.75" customHeight="1" spans="1:9">
      <c r="A9" s="35"/>
      <c r="B9" s="24"/>
      <c r="C9" s="24"/>
      <c r="D9" s="24"/>
      <c r="E9" s="24"/>
      <c r="F9" s="24"/>
      <c r="G9" s="24"/>
      <c r="H9" s="24"/>
      <c r="I9" s="24"/>
    </row>
    <row r="10" customHeight="1" spans="1:1">
      <c r="A10" s="39" t="s">
        <v>550</v>
      </c>
    </row>
  </sheetData>
  <mergeCells count="5">
    <mergeCell ref="A3:I3"/>
    <mergeCell ref="A4:E4"/>
    <mergeCell ref="B5:D5"/>
    <mergeCell ref="E5:I5"/>
    <mergeCell ref="A5:A6"/>
  </mergeCells>
  <printOptions horizontalCentered="1"/>
  <pageMargins left="1" right="1" top="0.75" bottom="0.75" header="0" footer="0"/>
  <pageSetup paperSize="9" scale="58"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9"/>
  <sheetViews>
    <sheetView showZeros="0" workbookViewId="0">
      <pane ySplit="1" topLeftCell="A2" activePane="bottomLeft" state="frozen"/>
      <selection/>
      <selection pane="bottomLeft" activeCell="D34" sqref="D34"/>
    </sheetView>
  </sheetViews>
  <sheetFormatPr defaultColWidth="9.14285714285714" defaultRowHeight="12" customHeight="1"/>
  <cols>
    <col min="1" max="1" width="34.2857142857143" customWidth="1"/>
    <col min="2" max="2" width="29" customWidth="1"/>
    <col min="3" max="5" width="23.5714285714286" customWidth="1"/>
    <col min="6" max="6" width="11.2857142857143" customWidth="1"/>
    <col min="7" max="7" width="25.1428571428571" customWidth="1"/>
    <col min="8" max="8" width="15.5714285714286" customWidth="1"/>
    <col min="9" max="9" width="13.4190476190476" customWidth="1"/>
    <col min="10" max="10" width="18.847619047619" customWidth="1"/>
  </cols>
  <sheetData>
    <row r="1" customHeight="1" spans="1:10">
      <c r="A1" s="1"/>
      <c r="B1" s="1"/>
      <c r="C1" s="1"/>
      <c r="D1" s="1"/>
      <c r="E1" s="1"/>
      <c r="F1" s="1"/>
      <c r="G1" s="1"/>
      <c r="H1" s="1"/>
      <c r="I1" s="1"/>
      <c r="J1" s="1"/>
    </row>
    <row r="2" ht="15" customHeight="1" spans="10:10">
      <c r="J2" s="40" t="s">
        <v>551</v>
      </c>
    </row>
    <row r="3" ht="36" customHeight="1" spans="1:10">
      <c r="A3" s="6" t="str">
        <f>"2025"&amp;"年县对下转移支付绩效目标表"</f>
        <v>2025年县对下转移支付绩效目标表</v>
      </c>
      <c r="B3" s="7"/>
      <c r="C3" s="7"/>
      <c r="D3" s="7"/>
      <c r="E3" s="7"/>
      <c r="F3" s="56"/>
      <c r="G3" s="7"/>
      <c r="H3" s="56"/>
      <c r="I3" s="56"/>
      <c r="J3" s="7"/>
    </row>
    <row r="4" ht="18.75" customHeight="1" spans="1:8">
      <c r="A4" s="8" t="str">
        <f>"单位名称："&amp;"双江拉祜族佤族布朗族傣族自治县自然资源局"</f>
        <v>单位名称：双江拉祜族佤族布朗族傣族自治县自然资源局</v>
      </c>
      <c r="B4" s="4"/>
      <c r="C4" s="4"/>
      <c r="D4" s="4"/>
      <c r="E4" s="4"/>
      <c r="F4" s="39"/>
      <c r="G4" s="4"/>
      <c r="H4" s="39"/>
    </row>
    <row r="5" ht="18.75" customHeight="1" spans="1:10">
      <c r="A5" s="48" t="s">
        <v>371</v>
      </c>
      <c r="B5" s="48" t="s">
        <v>372</v>
      </c>
      <c r="C5" s="48" t="s">
        <v>373</v>
      </c>
      <c r="D5" s="48" t="s">
        <v>374</v>
      </c>
      <c r="E5" s="48" t="s">
        <v>375</v>
      </c>
      <c r="F5" s="57" t="s">
        <v>376</v>
      </c>
      <c r="G5" s="48" t="s">
        <v>377</v>
      </c>
      <c r="H5" s="57" t="s">
        <v>378</v>
      </c>
      <c r="I5" s="57" t="s">
        <v>379</v>
      </c>
      <c r="J5" s="48" t="s">
        <v>380</v>
      </c>
    </row>
    <row r="6" ht="18.75" customHeight="1" spans="1:10">
      <c r="A6" s="48">
        <v>1</v>
      </c>
      <c r="B6" s="48">
        <v>2</v>
      </c>
      <c r="C6" s="48">
        <v>3</v>
      </c>
      <c r="D6" s="48">
        <v>4</v>
      </c>
      <c r="E6" s="48">
        <v>5</v>
      </c>
      <c r="F6" s="57">
        <v>6</v>
      </c>
      <c r="G6" s="48">
        <v>7</v>
      </c>
      <c r="H6" s="57">
        <v>8</v>
      </c>
      <c r="I6" s="57">
        <v>9</v>
      </c>
      <c r="J6" s="48">
        <v>10</v>
      </c>
    </row>
    <row r="7" ht="18.75" customHeight="1" spans="1:10">
      <c r="A7" s="22"/>
      <c r="B7" s="58"/>
      <c r="C7" s="58"/>
      <c r="D7" s="58"/>
      <c r="E7" s="49"/>
      <c r="F7" s="59"/>
      <c r="G7" s="49"/>
      <c r="H7" s="59"/>
      <c r="I7" s="59"/>
      <c r="J7" s="49"/>
    </row>
    <row r="8" ht="18.75" customHeight="1" spans="1:10">
      <c r="A8" s="22"/>
      <c r="B8" s="22"/>
      <c r="C8" s="22"/>
      <c r="D8" s="22"/>
      <c r="E8" s="22"/>
      <c r="F8" s="60"/>
      <c r="G8" s="22"/>
      <c r="H8" s="22"/>
      <c r="I8" s="22"/>
      <c r="J8" s="22"/>
    </row>
    <row r="9" customHeight="1" spans="1:1">
      <c r="A9" s="39" t="s">
        <v>552</v>
      </c>
    </row>
  </sheetData>
  <mergeCells count="2">
    <mergeCell ref="A3:J3"/>
    <mergeCell ref="A4:H4"/>
  </mergeCells>
  <printOptions horizontalCentered="1"/>
  <pageMargins left="1" right="1" top="0.75" bottom="0.75"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10"/>
  <sheetViews>
    <sheetView showZeros="0" workbookViewId="0">
      <pane ySplit="1" topLeftCell="A2" activePane="bottomLeft" state="frozen"/>
      <selection/>
      <selection pane="bottomLeft" activeCell="B25" sqref="B25"/>
    </sheetView>
  </sheetViews>
  <sheetFormatPr defaultColWidth="9.14285714285714" defaultRowHeight="12" customHeight="1" outlineLevelCol="7"/>
  <cols>
    <col min="1" max="1" width="29" customWidth="1"/>
    <col min="2" max="2" width="18.7142857142857" customWidth="1"/>
    <col min="3" max="3" width="24.847619047619" customWidth="1"/>
    <col min="4" max="4" width="23.5714285714286" customWidth="1"/>
    <col min="5" max="5" width="17.847619047619" customWidth="1"/>
    <col min="6" max="6" width="23.5714285714286" customWidth="1"/>
    <col min="7" max="7" width="25.1428571428571" customWidth="1"/>
    <col min="8" max="8" width="18.847619047619" customWidth="1"/>
  </cols>
  <sheetData>
    <row r="1" customHeight="1" spans="1:8">
      <c r="A1" s="1"/>
      <c r="B1" s="1"/>
      <c r="C1" s="1"/>
      <c r="D1" s="1"/>
      <c r="E1" s="1"/>
      <c r="F1" s="1"/>
      <c r="G1" s="1"/>
      <c r="H1" s="1"/>
    </row>
    <row r="2" ht="15" customHeight="1" spans="1:8">
      <c r="A2" s="2"/>
      <c r="B2" s="2"/>
      <c r="C2" s="2"/>
      <c r="D2" s="2"/>
      <c r="E2" s="2"/>
      <c r="F2" s="2"/>
      <c r="G2" s="2"/>
      <c r="H2" s="41" t="s">
        <v>553</v>
      </c>
    </row>
    <row r="3" ht="34.5" customHeight="1" spans="1:8">
      <c r="A3" s="42" t="str">
        <f>"2025"&amp;"年新增资产配置表"</f>
        <v>2025年新增资产配置表</v>
      </c>
      <c r="B3" s="7"/>
      <c r="C3" s="7"/>
      <c r="D3" s="7"/>
      <c r="E3" s="7"/>
      <c r="F3" s="7"/>
      <c r="G3" s="7"/>
      <c r="H3" s="7"/>
    </row>
    <row r="4" ht="18.75" customHeight="1" spans="1:8">
      <c r="A4" s="43" t="str">
        <f>"单位名称："&amp;"双江拉祜族佤族布朗族傣族自治县自然资源局"</f>
        <v>单位名称：双江拉祜族佤族布朗族傣族自治县自然资源局</v>
      </c>
      <c r="B4" s="9"/>
      <c r="C4" s="4"/>
      <c r="H4" s="44" t="s">
        <v>204</v>
      </c>
    </row>
    <row r="5" ht="18.75" customHeight="1" spans="1:8">
      <c r="A5" s="12" t="s">
        <v>217</v>
      </c>
      <c r="B5" s="12" t="s">
        <v>554</v>
      </c>
      <c r="C5" s="12" t="s">
        <v>555</v>
      </c>
      <c r="D5" s="12" t="s">
        <v>556</v>
      </c>
      <c r="E5" s="12" t="s">
        <v>557</v>
      </c>
      <c r="F5" s="45" t="s">
        <v>558</v>
      </c>
      <c r="G5" s="46"/>
      <c r="H5" s="47"/>
    </row>
    <row r="6" ht="18.75" customHeight="1" spans="1:8">
      <c r="A6" s="19"/>
      <c r="B6" s="19"/>
      <c r="C6" s="19"/>
      <c r="D6" s="19"/>
      <c r="E6" s="19"/>
      <c r="F6" s="48" t="s">
        <v>528</v>
      </c>
      <c r="G6" s="48" t="s">
        <v>559</v>
      </c>
      <c r="H6" s="48" t="s">
        <v>560</v>
      </c>
    </row>
    <row r="7" ht="18.75" customHeight="1" spans="1:8">
      <c r="A7" s="48">
        <v>1</v>
      </c>
      <c r="B7" s="48">
        <v>2</v>
      </c>
      <c r="C7" s="48">
        <v>3</v>
      </c>
      <c r="D7" s="48">
        <v>4</v>
      </c>
      <c r="E7" s="48">
        <v>5</v>
      </c>
      <c r="F7" s="48">
        <v>6</v>
      </c>
      <c r="G7" s="48">
        <v>7</v>
      </c>
      <c r="H7" s="48">
        <v>8</v>
      </c>
    </row>
    <row r="8" ht="34" customHeight="1" spans="1:8">
      <c r="A8" s="49" t="s">
        <v>71</v>
      </c>
      <c r="B8" s="49" t="s">
        <v>561</v>
      </c>
      <c r="C8" s="49" t="s">
        <v>562</v>
      </c>
      <c r="D8" s="49" t="s">
        <v>536</v>
      </c>
      <c r="E8" s="49" t="s">
        <v>563</v>
      </c>
      <c r="F8" s="50">
        <v>1</v>
      </c>
      <c r="G8" s="51">
        <v>50000</v>
      </c>
      <c r="H8" s="51">
        <v>50000</v>
      </c>
    </row>
    <row r="9" ht="35" customHeight="1" spans="1:8">
      <c r="A9" s="49" t="s">
        <v>71</v>
      </c>
      <c r="B9" s="49" t="s">
        <v>561</v>
      </c>
      <c r="C9" s="52" t="s">
        <v>564</v>
      </c>
      <c r="D9" s="52" t="s">
        <v>537</v>
      </c>
      <c r="E9" s="49" t="s">
        <v>563</v>
      </c>
      <c r="F9" s="50">
        <v>1</v>
      </c>
      <c r="G9" s="51">
        <v>4000</v>
      </c>
      <c r="H9" s="51">
        <v>4000</v>
      </c>
    </row>
    <row r="10" ht="18.75" customHeight="1" spans="1:8">
      <c r="A10" s="27" t="s">
        <v>56</v>
      </c>
      <c r="B10" s="53"/>
      <c r="C10" s="53"/>
      <c r="D10" s="53"/>
      <c r="E10" s="54"/>
      <c r="F10" s="55"/>
      <c r="G10" s="24"/>
      <c r="H10" s="24"/>
    </row>
  </sheetData>
  <mergeCells count="9">
    <mergeCell ref="A3:H3"/>
    <mergeCell ref="A4:C4"/>
    <mergeCell ref="F5:H5"/>
    <mergeCell ref="A10:E10"/>
    <mergeCell ref="A5:A6"/>
    <mergeCell ref="B5:B6"/>
    <mergeCell ref="C5:C6"/>
    <mergeCell ref="D5:D6"/>
    <mergeCell ref="E5:E6"/>
  </mergeCells>
  <pageMargins left="0.36" right="0.1" top="0.26" bottom="0.26" header="0" footer="0"/>
  <pageSetup paperSize="9" scale="81"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2"/>
  <sheetViews>
    <sheetView showZeros="0" workbookViewId="0">
      <pane ySplit="1" topLeftCell="A2" activePane="bottomLeft" state="frozen"/>
      <selection/>
      <selection pane="bottomLeft" activeCell="C31" sqref="C31"/>
    </sheetView>
  </sheetViews>
  <sheetFormatPr defaultColWidth="9.14285714285714" defaultRowHeight="14.25" customHeight="1"/>
  <cols>
    <col min="1" max="1" width="13.4190476190476" customWidth="1"/>
    <col min="2" max="2" width="43.8666666666667" customWidth="1"/>
    <col min="3" max="3" width="23.847619047619" customWidth="1"/>
    <col min="4" max="4" width="11.1428571428571" customWidth="1"/>
    <col min="5" max="5" width="33.1619047619048" customWidth="1"/>
    <col min="6" max="6" width="9.84761904761905" customWidth="1"/>
    <col min="7" max="7" width="17.7142857142857" customWidth="1"/>
    <col min="8" max="11" width="15.4190476190476" customWidth="1"/>
  </cols>
  <sheetData>
    <row r="1" customHeight="1" spans="1:11">
      <c r="A1" s="1"/>
      <c r="B1" s="1"/>
      <c r="C1" s="1"/>
      <c r="D1" s="1"/>
      <c r="E1" s="1"/>
      <c r="F1" s="1"/>
      <c r="G1" s="1"/>
      <c r="H1" s="1"/>
      <c r="I1" s="1"/>
      <c r="J1" s="1"/>
      <c r="K1" s="1"/>
    </row>
    <row r="2" ht="15" customHeight="1" spans="4:11">
      <c r="D2" s="30"/>
      <c r="E2" s="30"/>
      <c r="F2" s="30"/>
      <c r="G2" s="30"/>
      <c r="H2" s="31"/>
      <c r="I2" s="31"/>
      <c r="J2" s="31"/>
      <c r="K2" s="40" t="s">
        <v>565</v>
      </c>
    </row>
    <row r="3" ht="42.75" customHeight="1" spans="1:11">
      <c r="A3" s="6" t="s">
        <v>566</v>
      </c>
      <c r="B3" s="7"/>
      <c r="C3" s="7"/>
      <c r="D3" s="7"/>
      <c r="E3" s="7"/>
      <c r="F3" s="7"/>
      <c r="G3" s="7"/>
      <c r="H3" s="7"/>
      <c r="I3" s="7"/>
      <c r="J3" s="7"/>
      <c r="K3" s="7"/>
    </row>
    <row r="4" ht="18.75" customHeight="1" spans="1:11">
      <c r="A4" s="8" t="str">
        <f>"单位名称："&amp;"双江拉祜族佤族布朗族傣族自治县自然资源局"</f>
        <v>单位名称：双江拉祜族佤族布朗族傣族自治县自然资源局</v>
      </c>
      <c r="B4" s="9"/>
      <c r="C4" s="9"/>
      <c r="D4" s="9"/>
      <c r="E4" s="9"/>
      <c r="F4" s="9"/>
      <c r="G4" s="9"/>
      <c r="H4" s="10"/>
      <c r="I4" s="10"/>
      <c r="J4" s="10"/>
      <c r="K4" s="5" t="s">
        <v>204</v>
      </c>
    </row>
    <row r="5" ht="18.75" customHeight="1" spans="1:11">
      <c r="A5" s="11" t="s">
        <v>313</v>
      </c>
      <c r="B5" s="11" t="s">
        <v>219</v>
      </c>
      <c r="C5" s="11" t="s">
        <v>314</v>
      </c>
      <c r="D5" s="12" t="s">
        <v>220</v>
      </c>
      <c r="E5" s="12" t="s">
        <v>221</v>
      </c>
      <c r="F5" s="12" t="s">
        <v>315</v>
      </c>
      <c r="G5" s="12" t="s">
        <v>316</v>
      </c>
      <c r="H5" s="32" t="s">
        <v>56</v>
      </c>
      <c r="I5" s="13" t="s">
        <v>567</v>
      </c>
      <c r="J5" s="14"/>
      <c r="K5" s="15"/>
    </row>
    <row r="6" ht="18.75" customHeight="1" spans="1:11">
      <c r="A6" s="16"/>
      <c r="B6" s="16"/>
      <c r="C6" s="16"/>
      <c r="D6" s="17"/>
      <c r="E6" s="17"/>
      <c r="F6" s="17"/>
      <c r="G6" s="17"/>
      <c r="H6" s="33"/>
      <c r="I6" s="12" t="s">
        <v>59</v>
      </c>
      <c r="J6" s="12" t="s">
        <v>60</v>
      </c>
      <c r="K6" s="12" t="s">
        <v>61</v>
      </c>
    </row>
    <row r="7" ht="18.75" customHeight="1" spans="1:11">
      <c r="A7" s="18"/>
      <c r="B7" s="18"/>
      <c r="C7" s="18"/>
      <c r="D7" s="19"/>
      <c r="E7" s="19"/>
      <c r="F7" s="19"/>
      <c r="G7" s="19"/>
      <c r="H7" s="34"/>
      <c r="I7" s="19" t="s">
        <v>58</v>
      </c>
      <c r="J7" s="19"/>
      <c r="K7" s="19"/>
    </row>
    <row r="8" ht="18.75" customHeight="1" spans="1:11">
      <c r="A8" s="20">
        <v>1</v>
      </c>
      <c r="B8" s="20">
        <v>2</v>
      </c>
      <c r="C8" s="20">
        <v>3</v>
      </c>
      <c r="D8" s="20">
        <v>4</v>
      </c>
      <c r="E8" s="20">
        <v>5</v>
      </c>
      <c r="F8" s="20">
        <v>6</v>
      </c>
      <c r="G8" s="20">
        <v>7</v>
      </c>
      <c r="H8" s="20">
        <v>8</v>
      </c>
      <c r="I8" s="20">
        <v>9</v>
      </c>
      <c r="J8" s="21">
        <v>10</v>
      </c>
      <c r="K8" s="21">
        <v>11</v>
      </c>
    </row>
    <row r="9" ht="18.75" customHeight="1" spans="1:11">
      <c r="A9" s="35"/>
      <c r="B9" s="22"/>
      <c r="C9" s="35"/>
      <c r="D9" s="35"/>
      <c r="E9" s="35"/>
      <c r="F9" s="35"/>
      <c r="G9" s="35"/>
      <c r="H9" s="24"/>
      <c r="I9" s="24"/>
      <c r="J9" s="24"/>
      <c r="K9" s="24"/>
    </row>
    <row r="10" ht="18.75" customHeight="1" spans="1:11">
      <c r="A10" s="22"/>
      <c r="B10" s="22"/>
      <c r="C10" s="22"/>
      <c r="D10" s="22"/>
      <c r="E10" s="22"/>
      <c r="F10" s="22"/>
      <c r="G10" s="22"/>
      <c r="H10" s="24"/>
      <c r="I10" s="24"/>
      <c r="J10" s="24"/>
      <c r="K10" s="24"/>
    </row>
    <row r="11" ht="18.75" customHeight="1" spans="1:11">
      <c r="A11" s="36" t="s">
        <v>155</v>
      </c>
      <c r="B11" s="37"/>
      <c r="C11" s="37"/>
      <c r="D11" s="37"/>
      <c r="E11" s="37"/>
      <c r="F11" s="37"/>
      <c r="G11" s="38"/>
      <c r="H11" s="24"/>
      <c r="I11" s="24"/>
      <c r="J11" s="24"/>
      <c r="K11" s="24"/>
    </row>
    <row r="12" customHeight="1" spans="1:3">
      <c r="A12" s="39" t="s">
        <v>568</v>
      </c>
      <c r="C12" s="39" t="s">
        <v>569</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rintOptions horizontalCentered="1"/>
  <pageMargins left="0.39" right="0.39" top="0.58" bottom="0.58" header="0.5" footer="0.5"/>
  <pageSetup paperSize="9" scale="57"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9"/>
  <sheetViews>
    <sheetView showZeros="0" workbookViewId="0">
      <pane ySplit="1" topLeftCell="A2" activePane="bottomLeft" state="frozen"/>
      <selection/>
      <selection pane="bottomLeft" activeCell="A1" sqref="A1"/>
    </sheetView>
  </sheetViews>
  <sheetFormatPr defaultColWidth="9.14285714285714" defaultRowHeight="14.25" customHeight="1" outlineLevelCol="6"/>
  <cols>
    <col min="1" max="1" width="29.4190476190476" customWidth="1"/>
    <col min="2" max="2" width="23.1428571428571" customWidth="1"/>
    <col min="3" max="3" width="31.5714285714286" customWidth="1"/>
    <col min="4" max="4" width="20.4190476190476" customWidth="1"/>
    <col min="5" max="7" width="23.847619047619" customWidth="1"/>
  </cols>
  <sheetData>
    <row r="1" customHeight="1" spans="1:7">
      <c r="A1" s="1"/>
      <c r="B1" s="1"/>
      <c r="C1" s="1"/>
      <c r="D1" s="1"/>
      <c r="E1" s="1"/>
      <c r="F1" s="1"/>
      <c r="G1" s="1"/>
    </row>
    <row r="2" ht="15" customHeight="1" spans="1:7">
      <c r="A2" s="2"/>
      <c r="B2" s="2"/>
      <c r="C2" s="2"/>
      <c r="D2" s="3"/>
      <c r="E2" s="4"/>
      <c r="F2" s="4"/>
      <c r="G2" s="5" t="s">
        <v>570</v>
      </c>
    </row>
    <row r="3" ht="36.75" customHeight="1" spans="1:7">
      <c r="A3" s="6" t="str">
        <f>"2025"&amp;"年部门项目中期规划预算表"</f>
        <v>2025年部门项目中期规划预算表</v>
      </c>
      <c r="B3" s="7"/>
      <c r="C3" s="7"/>
      <c r="D3" s="7"/>
      <c r="E3" s="7"/>
      <c r="F3" s="7"/>
      <c r="G3" s="7"/>
    </row>
    <row r="4" ht="18.75" customHeight="1" spans="1:7">
      <c r="A4" s="8" t="str">
        <f>"单位名称："&amp;"双江拉祜族佤族布朗族傣族自治县自然资源局"</f>
        <v>单位名称：双江拉祜族佤族布朗族傣族自治县自然资源局</v>
      </c>
      <c r="B4" s="9"/>
      <c r="C4" s="9"/>
      <c r="D4" s="9"/>
      <c r="E4" s="10"/>
      <c r="F4" s="10"/>
      <c r="G4" s="5" t="s">
        <v>204</v>
      </c>
    </row>
    <row r="5" ht="18.75" customHeight="1" spans="1:7">
      <c r="A5" s="11" t="s">
        <v>314</v>
      </c>
      <c r="B5" s="11" t="s">
        <v>313</v>
      </c>
      <c r="C5" s="11" t="s">
        <v>219</v>
      </c>
      <c r="D5" s="12" t="s">
        <v>571</v>
      </c>
      <c r="E5" s="13" t="s">
        <v>59</v>
      </c>
      <c r="F5" s="14"/>
      <c r="G5" s="15"/>
    </row>
    <row r="6" ht="18.75" customHeight="1" spans="1:7">
      <c r="A6" s="16"/>
      <c r="B6" s="16"/>
      <c r="C6" s="16"/>
      <c r="D6" s="17"/>
      <c r="E6" s="11" t="str">
        <f>"2025"&amp;"年"</f>
        <v>2025年</v>
      </c>
      <c r="F6" s="11" t="str">
        <f>"2025"+1&amp;"年"</f>
        <v>2026年</v>
      </c>
      <c r="G6" s="12" t="str">
        <f>"2025"+2&amp;"年"</f>
        <v>2027年</v>
      </c>
    </row>
    <row r="7" ht="18.75" customHeight="1" spans="1:7">
      <c r="A7" s="18"/>
      <c r="B7" s="18"/>
      <c r="C7" s="18"/>
      <c r="D7" s="19"/>
      <c r="E7" s="18" t="s">
        <v>58</v>
      </c>
      <c r="F7" s="18"/>
      <c r="G7" s="19"/>
    </row>
    <row r="8" ht="18.75" customHeight="1" spans="1:7">
      <c r="A8" s="20">
        <v>1</v>
      </c>
      <c r="B8" s="20">
        <v>2</v>
      </c>
      <c r="C8" s="20">
        <v>3</v>
      </c>
      <c r="D8" s="20">
        <v>4</v>
      </c>
      <c r="E8" s="20">
        <v>5</v>
      </c>
      <c r="F8" s="20">
        <v>6</v>
      </c>
      <c r="G8" s="21">
        <v>7</v>
      </c>
    </row>
    <row r="9" ht="18.75" customHeight="1" spans="1:7">
      <c r="A9" s="22" t="s">
        <v>71</v>
      </c>
      <c r="B9" s="23"/>
      <c r="C9" s="23"/>
      <c r="D9" s="22"/>
      <c r="E9" s="24">
        <v>8600000</v>
      </c>
      <c r="F9" s="24"/>
      <c r="G9" s="24"/>
    </row>
    <row r="10" ht="18.75" customHeight="1" spans="1:7">
      <c r="A10" s="25" t="s">
        <v>71</v>
      </c>
      <c r="B10" s="22"/>
      <c r="C10" s="22"/>
      <c r="D10" s="22"/>
      <c r="E10" s="24">
        <v>8600000</v>
      </c>
      <c r="F10" s="24"/>
      <c r="G10" s="24"/>
    </row>
    <row r="11" ht="18.75" customHeight="1" spans="1:7">
      <c r="A11" s="26"/>
      <c r="B11" s="22" t="s">
        <v>572</v>
      </c>
      <c r="C11" s="22" t="s">
        <v>346</v>
      </c>
      <c r="D11" s="22" t="s">
        <v>573</v>
      </c>
      <c r="E11" s="24">
        <v>300000</v>
      </c>
      <c r="F11" s="24"/>
      <c r="G11" s="24"/>
    </row>
    <row r="12" ht="18.75" customHeight="1" spans="1:7">
      <c r="A12" s="26"/>
      <c r="B12" s="22" t="s">
        <v>572</v>
      </c>
      <c r="C12" s="22" t="s">
        <v>362</v>
      </c>
      <c r="D12" s="22" t="s">
        <v>573</v>
      </c>
      <c r="E12" s="24">
        <v>3000000</v>
      </c>
      <c r="F12" s="24"/>
      <c r="G12" s="24"/>
    </row>
    <row r="13" ht="18.75" customHeight="1" spans="1:7">
      <c r="A13" s="26"/>
      <c r="B13" s="22" t="s">
        <v>574</v>
      </c>
      <c r="C13" s="22" t="s">
        <v>338</v>
      </c>
      <c r="D13" s="22" t="s">
        <v>573</v>
      </c>
      <c r="E13" s="24">
        <v>300000</v>
      </c>
      <c r="F13" s="24"/>
      <c r="G13" s="24"/>
    </row>
    <row r="14" ht="18.75" customHeight="1" spans="1:7">
      <c r="A14" s="26"/>
      <c r="B14" s="22" t="s">
        <v>574</v>
      </c>
      <c r="C14" s="22" t="s">
        <v>352</v>
      </c>
      <c r="D14" s="22" t="s">
        <v>573</v>
      </c>
      <c r="E14" s="24">
        <v>1200000</v>
      </c>
      <c r="F14" s="24"/>
      <c r="G14" s="24"/>
    </row>
    <row r="15" ht="18.75" customHeight="1" spans="1:7">
      <c r="A15" s="26"/>
      <c r="B15" s="22" t="s">
        <v>574</v>
      </c>
      <c r="C15" s="22" t="s">
        <v>334</v>
      </c>
      <c r="D15" s="22" t="s">
        <v>573</v>
      </c>
      <c r="E15" s="24">
        <v>300000</v>
      </c>
      <c r="F15" s="24"/>
      <c r="G15" s="24"/>
    </row>
    <row r="16" ht="18.75" customHeight="1" spans="1:7">
      <c r="A16" s="26"/>
      <c r="B16" s="22" t="s">
        <v>574</v>
      </c>
      <c r="C16" s="22" t="s">
        <v>348</v>
      </c>
      <c r="D16" s="22" t="s">
        <v>573</v>
      </c>
      <c r="E16" s="24">
        <v>400000</v>
      </c>
      <c r="F16" s="24"/>
      <c r="G16" s="24"/>
    </row>
    <row r="17" ht="18.75" customHeight="1" spans="1:7">
      <c r="A17" s="26"/>
      <c r="B17" s="22" t="s">
        <v>574</v>
      </c>
      <c r="C17" s="22" t="s">
        <v>350</v>
      </c>
      <c r="D17" s="22" t="s">
        <v>573</v>
      </c>
      <c r="E17" s="24">
        <v>100000</v>
      </c>
      <c r="F17" s="24"/>
      <c r="G17" s="24"/>
    </row>
    <row r="18" ht="18.75" customHeight="1" spans="1:7">
      <c r="A18" s="26"/>
      <c r="B18" s="22" t="s">
        <v>574</v>
      </c>
      <c r="C18" s="22" t="s">
        <v>342</v>
      </c>
      <c r="D18" s="22" t="s">
        <v>573</v>
      </c>
      <c r="E18" s="24">
        <v>100000</v>
      </c>
      <c r="F18" s="24"/>
      <c r="G18" s="24"/>
    </row>
    <row r="19" ht="18.75" customHeight="1" spans="1:7">
      <c r="A19" s="26"/>
      <c r="B19" s="22" t="s">
        <v>574</v>
      </c>
      <c r="C19" s="22" t="s">
        <v>358</v>
      </c>
      <c r="D19" s="22" t="s">
        <v>573</v>
      </c>
      <c r="E19" s="24">
        <v>800000</v>
      </c>
      <c r="F19" s="24"/>
      <c r="G19" s="24"/>
    </row>
    <row r="20" ht="18.75" customHeight="1" spans="1:7">
      <c r="A20" s="26"/>
      <c r="B20" s="22" t="s">
        <v>574</v>
      </c>
      <c r="C20" s="22" t="s">
        <v>354</v>
      </c>
      <c r="D20" s="22" t="s">
        <v>573</v>
      </c>
      <c r="E20" s="24">
        <v>500000</v>
      </c>
      <c r="F20" s="24"/>
      <c r="G20" s="24"/>
    </row>
    <row r="21" ht="18.75" customHeight="1" spans="1:7">
      <c r="A21" s="26"/>
      <c r="B21" s="22" t="s">
        <v>574</v>
      </c>
      <c r="C21" s="22" t="s">
        <v>356</v>
      </c>
      <c r="D21" s="22" t="s">
        <v>573</v>
      </c>
      <c r="E21" s="24">
        <v>1000000</v>
      </c>
      <c r="F21" s="24"/>
      <c r="G21" s="24"/>
    </row>
    <row r="22" ht="18.75" customHeight="1" spans="1:7">
      <c r="A22" s="26"/>
      <c r="B22" s="22" t="s">
        <v>574</v>
      </c>
      <c r="C22" s="22" t="s">
        <v>344</v>
      </c>
      <c r="D22" s="22" t="s">
        <v>573</v>
      </c>
      <c r="E22" s="24">
        <v>100000</v>
      </c>
      <c r="F22" s="24"/>
      <c r="G22" s="24"/>
    </row>
    <row r="23" ht="18.75" customHeight="1" spans="1:7">
      <c r="A23" s="26"/>
      <c r="B23" s="22" t="s">
        <v>574</v>
      </c>
      <c r="C23" s="22" t="s">
        <v>336</v>
      </c>
      <c r="D23" s="22" t="s">
        <v>573</v>
      </c>
      <c r="E23" s="24">
        <v>200000</v>
      </c>
      <c r="F23" s="24"/>
      <c r="G23" s="24"/>
    </row>
    <row r="24" ht="18.75" customHeight="1" spans="1:7">
      <c r="A24" s="26"/>
      <c r="B24" s="22" t="s">
        <v>574</v>
      </c>
      <c r="C24" s="22" t="s">
        <v>332</v>
      </c>
      <c r="D24" s="22" t="s">
        <v>573</v>
      </c>
      <c r="E24" s="24">
        <v>100000</v>
      </c>
      <c r="F24" s="24"/>
      <c r="G24" s="24"/>
    </row>
    <row r="25" ht="18.75" customHeight="1" spans="1:7">
      <c r="A25" s="26"/>
      <c r="B25" s="22" t="s">
        <v>574</v>
      </c>
      <c r="C25" s="22" t="s">
        <v>340</v>
      </c>
      <c r="D25" s="22" t="s">
        <v>573</v>
      </c>
      <c r="E25" s="24">
        <v>200000</v>
      </c>
      <c r="F25" s="24"/>
      <c r="G25" s="24"/>
    </row>
    <row r="26" ht="18.75" customHeight="1" spans="1:7">
      <c r="A26" s="26"/>
      <c r="B26" s="22" t="s">
        <v>574</v>
      </c>
      <c r="C26" s="22" t="s">
        <v>368</v>
      </c>
      <c r="D26" s="22" t="s">
        <v>573</v>
      </c>
      <c r="E26" s="24"/>
      <c r="F26" s="24"/>
      <c r="G26" s="24"/>
    </row>
    <row r="27" ht="18.75" customHeight="1" spans="1:7">
      <c r="A27" s="26"/>
      <c r="B27" s="22" t="s">
        <v>574</v>
      </c>
      <c r="C27" s="22" t="s">
        <v>366</v>
      </c>
      <c r="D27" s="22" t="s">
        <v>573</v>
      </c>
      <c r="E27" s="24"/>
      <c r="F27" s="24"/>
      <c r="G27" s="24"/>
    </row>
    <row r="28" ht="18.75" customHeight="1" spans="1:7">
      <c r="A28" s="26"/>
      <c r="B28" s="22" t="s">
        <v>574</v>
      </c>
      <c r="C28" s="22" t="s">
        <v>360</v>
      </c>
      <c r="D28" s="22" t="s">
        <v>573</v>
      </c>
      <c r="E28" s="24"/>
      <c r="F28" s="24"/>
      <c r="G28" s="24"/>
    </row>
    <row r="29" ht="18.75" customHeight="1" spans="1:7">
      <c r="A29" s="27" t="s">
        <v>56</v>
      </c>
      <c r="B29" s="28" t="s">
        <v>575</v>
      </c>
      <c r="C29" s="28"/>
      <c r="D29" s="29"/>
      <c r="E29" s="24">
        <v>8600000</v>
      </c>
      <c r="F29" s="24"/>
      <c r="G29" s="24"/>
    </row>
  </sheetData>
  <mergeCells count="11">
    <mergeCell ref="A3:G3"/>
    <mergeCell ref="A4:D4"/>
    <mergeCell ref="E5:G5"/>
    <mergeCell ref="A29:D29"/>
    <mergeCell ref="A5:A7"/>
    <mergeCell ref="B5:B7"/>
    <mergeCell ref="C5:C7"/>
    <mergeCell ref="D5:D7"/>
    <mergeCell ref="E6:E7"/>
    <mergeCell ref="F6:F7"/>
    <mergeCell ref="G6:G7"/>
  </mergeCells>
  <printOptions horizontalCentered="1"/>
  <pageMargins left="0.39" right="0.39" top="0.58" bottom="0.58" header="0.5" footer="0.5"/>
  <pageSetup paperSize="9" scale="57"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11"/>
  <sheetViews>
    <sheetView showZeros="0" topLeftCell="P1" workbookViewId="0">
      <pane ySplit="1" topLeftCell="A9" activePane="bottomLeft" state="frozen"/>
      <selection/>
      <selection pane="bottomLeft" activeCell="A1" sqref="A1"/>
    </sheetView>
  </sheetViews>
  <sheetFormatPr defaultColWidth="9.14285714285714" defaultRowHeight="14.25" customHeight="1"/>
  <cols>
    <col min="1" max="1" width="21.1428571428571" customWidth="1"/>
    <col min="2" max="2" width="35.2857142857143" customWidth="1"/>
    <col min="3" max="8" width="20.4190476190476" customWidth="1"/>
    <col min="9" max="11" width="20.5714285714286" customWidth="1"/>
    <col min="12" max="12" width="20.4190476190476" customWidth="1"/>
    <col min="13" max="13" width="20.5714285714286" customWidth="1"/>
    <col min="14" max="19" width="20.4190476190476" customWidth="1"/>
  </cols>
  <sheetData>
    <row r="1" customHeight="1" spans="1:19">
      <c r="A1" s="1"/>
      <c r="B1" s="1"/>
      <c r="C1" s="1"/>
      <c r="D1" s="1"/>
      <c r="E1" s="1"/>
      <c r="F1" s="1"/>
      <c r="G1" s="1"/>
      <c r="H1" s="1"/>
      <c r="I1" s="1"/>
      <c r="J1" s="1"/>
      <c r="K1" s="1"/>
      <c r="L1" s="1"/>
      <c r="M1" s="1"/>
      <c r="N1" s="1"/>
      <c r="O1" s="1"/>
      <c r="P1" s="1"/>
      <c r="Q1" s="1"/>
      <c r="R1" s="1"/>
      <c r="S1" s="1"/>
    </row>
    <row r="2" ht="15" customHeight="1" spans="10:19">
      <c r="J2" s="206"/>
      <c r="O2" s="71"/>
      <c r="P2" s="71"/>
      <c r="Q2" s="71"/>
      <c r="R2" s="71"/>
      <c r="S2" s="40" t="s">
        <v>53</v>
      </c>
    </row>
    <row r="3" ht="57.75" customHeight="1" spans="1:19">
      <c r="A3" s="135" t="str">
        <f>"2025"&amp;"年部门收入预算表"</f>
        <v>2025年部门收入预算表</v>
      </c>
      <c r="B3" s="190"/>
      <c r="C3" s="190"/>
      <c r="D3" s="190"/>
      <c r="E3" s="190"/>
      <c r="F3" s="190"/>
      <c r="G3" s="190"/>
      <c r="H3" s="190"/>
      <c r="I3" s="190"/>
      <c r="J3" s="190"/>
      <c r="K3" s="190"/>
      <c r="L3" s="190"/>
      <c r="M3" s="190"/>
      <c r="N3" s="190"/>
      <c r="O3" s="207"/>
      <c r="P3" s="207"/>
      <c r="Q3" s="207"/>
      <c r="R3" s="207"/>
      <c r="S3" s="207"/>
    </row>
    <row r="4" ht="18.75" customHeight="1" spans="1:19">
      <c r="A4" s="43" t="str">
        <f>"单位名称："&amp;"双江拉祜族佤族布朗族傣族自治县自然资源局"</f>
        <v>单位名称：双江拉祜族佤族布朗族傣族自治县自然资源局</v>
      </c>
      <c r="B4" s="97"/>
      <c r="C4" s="97"/>
      <c r="D4" s="97"/>
      <c r="E4" s="97"/>
      <c r="F4" s="97"/>
      <c r="G4" s="97"/>
      <c r="H4" s="97"/>
      <c r="I4" s="97"/>
      <c r="J4" s="75"/>
      <c r="K4" s="97"/>
      <c r="L4" s="97"/>
      <c r="M4" s="97"/>
      <c r="N4" s="97"/>
      <c r="O4" s="75"/>
      <c r="P4" s="75"/>
      <c r="Q4" s="75"/>
      <c r="R4" s="75"/>
      <c r="S4" s="40" t="s">
        <v>1</v>
      </c>
    </row>
    <row r="5" ht="18.75" customHeight="1" spans="1:19">
      <c r="A5" s="191" t="s">
        <v>54</v>
      </c>
      <c r="B5" s="192" t="s">
        <v>55</v>
      </c>
      <c r="C5" s="192" t="s">
        <v>56</v>
      </c>
      <c r="D5" s="193" t="s">
        <v>57</v>
      </c>
      <c r="E5" s="194"/>
      <c r="F5" s="194"/>
      <c r="G5" s="194"/>
      <c r="H5" s="194"/>
      <c r="I5" s="194"/>
      <c r="J5" s="208"/>
      <c r="K5" s="194"/>
      <c r="L5" s="194"/>
      <c r="M5" s="194"/>
      <c r="N5" s="209"/>
      <c r="O5" s="193" t="s">
        <v>46</v>
      </c>
      <c r="P5" s="193"/>
      <c r="Q5" s="193"/>
      <c r="R5" s="193"/>
      <c r="S5" s="212"/>
    </row>
    <row r="6" ht="18.75" customHeight="1" spans="1:19">
      <c r="A6" s="195"/>
      <c r="B6" s="196"/>
      <c r="C6" s="196"/>
      <c r="D6" s="197" t="s">
        <v>58</v>
      </c>
      <c r="E6" s="197" t="s">
        <v>59</v>
      </c>
      <c r="F6" s="197" t="s">
        <v>60</v>
      </c>
      <c r="G6" s="197" t="s">
        <v>61</v>
      </c>
      <c r="H6" s="197" t="s">
        <v>62</v>
      </c>
      <c r="I6" s="210" t="s">
        <v>63</v>
      </c>
      <c r="J6" s="210"/>
      <c r="K6" s="210"/>
      <c r="L6" s="210"/>
      <c r="M6" s="210"/>
      <c r="N6" s="200"/>
      <c r="O6" s="197" t="s">
        <v>58</v>
      </c>
      <c r="P6" s="197" t="s">
        <v>59</v>
      </c>
      <c r="Q6" s="197" t="s">
        <v>60</v>
      </c>
      <c r="R6" s="197" t="s">
        <v>61</v>
      </c>
      <c r="S6" s="197" t="s">
        <v>64</v>
      </c>
    </row>
    <row r="7" ht="18.75" customHeight="1" spans="1:19">
      <c r="A7" s="198"/>
      <c r="B7" s="199"/>
      <c r="C7" s="199"/>
      <c r="D7" s="200"/>
      <c r="E7" s="200"/>
      <c r="F7" s="200"/>
      <c r="G7" s="200"/>
      <c r="H7" s="200"/>
      <c r="I7" s="199" t="s">
        <v>58</v>
      </c>
      <c r="J7" s="199" t="s">
        <v>65</v>
      </c>
      <c r="K7" s="199" t="s">
        <v>66</v>
      </c>
      <c r="L7" s="199" t="s">
        <v>67</v>
      </c>
      <c r="M7" s="199" t="s">
        <v>68</v>
      </c>
      <c r="N7" s="199" t="s">
        <v>69</v>
      </c>
      <c r="O7" s="211"/>
      <c r="P7" s="211"/>
      <c r="Q7" s="211"/>
      <c r="R7" s="211"/>
      <c r="S7" s="200"/>
    </row>
    <row r="8" ht="18.75" customHeight="1" spans="1:19">
      <c r="A8" s="20">
        <v>1</v>
      </c>
      <c r="B8" s="20">
        <v>2</v>
      </c>
      <c r="C8" s="20">
        <v>3</v>
      </c>
      <c r="D8" s="20">
        <v>4</v>
      </c>
      <c r="E8" s="20">
        <v>5</v>
      </c>
      <c r="F8" s="20">
        <v>6</v>
      </c>
      <c r="G8" s="20">
        <v>7</v>
      </c>
      <c r="H8" s="20">
        <v>8</v>
      </c>
      <c r="I8" s="20">
        <v>9</v>
      </c>
      <c r="J8" s="20">
        <v>10</v>
      </c>
      <c r="K8" s="20">
        <v>11</v>
      </c>
      <c r="L8" s="20">
        <v>12</v>
      </c>
      <c r="M8" s="20">
        <v>13</v>
      </c>
      <c r="N8" s="20">
        <v>14</v>
      </c>
      <c r="O8" s="20">
        <v>15</v>
      </c>
      <c r="P8" s="20">
        <v>16</v>
      </c>
      <c r="Q8" s="20">
        <v>17</v>
      </c>
      <c r="R8" s="20">
        <v>18</v>
      </c>
      <c r="S8" s="20">
        <v>19</v>
      </c>
    </row>
    <row r="9" ht="18.75" customHeight="1" spans="1:19">
      <c r="A9" s="201" t="s">
        <v>70</v>
      </c>
      <c r="B9" s="202" t="s">
        <v>71</v>
      </c>
      <c r="C9" s="24">
        <v>44287361.25</v>
      </c>
      <c r="D9" s="24">
        <v>21178451.25</v>
      </c>
      <c r="E9" s="24">
        <v>16620251.25</v>
      </c>
      <c r="F9" s="24">
        <v>4558200</v>
      </c>
      <c r="G9" s="24"/>
      <c r="H9" s="24"/>
      <c r="I9" s="24"/>
      <c r="J9" s="24"/>
      <c r="K9" s="24"/>
      <c r="L9" s="24"/>
      <c r="M9" s="24"/>
      <c r="N9" s="24"/>
      <c r="O9" s="24">
        <v>23108910</v>
      </c>
      <c r="P9" s="24">
        <v>23108910</v>
      </c>
      <c r="Q9" s="24"/>
      <c r="R9" s="24"/>
      <c r="S9" s="24"/>
    </row>
    <row r="10" ht="18.75" customHeight="1" spans="1:19">
      <c r="A10" s="101" t="s">
        <v>72</v>
      </c>
      <c r="B10" s="203" t="s">
        <v>71</v>
      </c>
      <c r="C10" s="24">
        <v>44287361.25</v>
      </c>
      <c r="D10" s="24">
        <v>21178451.25</v>
      </c>
      <c r="E10" s="24">
        <v>16620251.25</v>
      </c>
      <c r="F10" s="24">
        <v>4558200</v>
      </c>
      <c r="G10" s="24"/>
      <c r="H10" s="24"/>
      <c r="I10" s="24"/>
      <c r="J10" s="24"/>
      <c r="K10" s="24"/>
      <c r="L10" s="24"/>
      <c r="M10" s="24"/>
      <c r="N10" s="24"/>
      <c r="O10" s="24">
        <v>23108910</v>
      </c>
      <c r="P10" s="24">
        <v>23108910</v>
      </c>
      <c r="Q10" s="24"/>
      <c r="R10" s="24"/>
      <c r="S10" s="24"/>
    </row>
    <row r="11" ht="18.75" customHeight="1" spans="1:19">
      <c r="A11" s="204" t="s">
        <v>56</v>
      </c>
      <c r="B11" s="205"/>
      <c r="C11" s="24">
        <v>44287361.25</v>
      </c>
      <c r="D11" s="24">
        <v>21178451.25</v>
      </c>
      <c r="E11" s="24">
        <v>16620251.25</v>
      </c>
      <c r="F11" s="24">
        <v>4558200</v>
      </c>
      <c r="G11" s="24"/>
      <c r="H11" s="24"/>
      <c r="I11" s="24"/>
      <c r="J11" s="24"/>
      <c r="K11" s="24"/>
      <c r="L11" s="24"/>
      <c r="M11" s="24"/>
      <c r="N11" s="24"/>
      <c r="O11" s="24">
        <v>23108910</v>
      </c>
      <c r="P11" s="24">
        <v>23108910</v>
      </c>
      <c r="Q11" s="24"/>
      <c r="R11" s="24"/>
      <c r="S11" s="24"/>
    </row>
  </sheetData>
  <mergeCells count="19">
    <mergeCell ref="A3:S3"/>
    <mergeCell ref="A4:D4"/>
    <mergeCell ref="D5:N5"/>
    <mergeCell ref="O5:S5"/>
    <mergeCell ref="I6:N6"/>
    <mergeCell ref="A11:B11"/>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39" right="0.39" top="0.51" bottom="0.51" header="0.31" footer="0.31"/>
  <pageSetup paperSize="9" scale="56"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44"/>
  <sheetViews>
    <sheetView showZeros="0" workbookViewId="0">
      <pane ySplit="1" topLeftCell="A2" activePane="bottomLeft" state="frozen"/>
      <selection/>
      <selection pane="bottomLeft" activeCell="A1" sqref="A1"/>
    </sheetView>
  </sheetViews>
  <sheetFormatPr defaultColWidth="9.14285714285714" defaultRowHeight="14.25" customHeight="1"/>
  <cols>
    <col min="1" max="1" width="14.2857142857143" customWidth="1"/>
    <col min="2" max="2" width="37.7142857142857" customWidth="1"/>
    <col min="3" max="6" width="19.1428571428571" customWidth="1"/>
    <col min="7" max="8" width="19" customWidth="1"/>
    <col min="9" max="9" width="18.847619047619" customWidth="1"/>
    <col min="10" max="11" width="19" customWidth="1"/>
    <col min="12" max="14" width="18.847619047619" customWidth="1"/>
    <col min="15" max="15" width="19" customWidth="1"/>
  </cols>
  <sheetData>
    <row r="1" customHeight="1" spans="1:15">
      <c r="A1" s="1"/>
      <c r="B1" s="1"/>
      <c r="C1" s="1"/>
      <c r="D1" s="1"/>
      <c r="E1" s="1"/>
      <c r="F1" s="1"/>
      <c r="G1" s="1"/>
      <c r="H1" s="1"/>
      <c r="I1" s="1"/>
      <c r="J1" s="1"/>
      <c r="K1" s="1"/>
      <c r="L1" s="1"/>
      <c r="M1" s="1"/>
      <c r="N1" s="1"/>
      <c r="O1" s="1"/>
    </row>
    <row r="2" ht="15" customHeight="1" spans="1:15">
      <c r="A2" s="2"/>
      <c r="B2" s="2"/>
      <c r="C2" s="2"/>
      <c r="D2" s="179"/>
      <c r="E2" s="2"/>
      <c r="F2" s="2"/>
      <c r="G2" s="2"/>
      <c r="H2" s="179"/>
      <c r="I2" s="2"/>
      <c r="J2" s="179"/>
      <c r="K2" s="2"/>
      <c r="L2" s="2"/>
      <c r="M2" s="2"/>
      <c r="N2" s="2"/>
      <c r="O2" s="41" t="s">
        <v>73</v>
      </c>
    </row>
    <row r="3" ht="42" customHeight="1" spans="1:15">
      <c r="A3" s="6" t="str">
        <f>"2025"&amp;"年部门支出预算表"</f>
        <v>2025年部门支出预算表</v>
      </c>
      <c r="B3" s="180"/>
      <c r="C3" s="180"/>
      <c r="D3" s="180"/>
      <c r="E3" s="180"/>
      <c r="F3" s="180"/>
      <c r="G3" s="180"/>
      <c r="H3" s="180"/>
      <c r="I3" s="180"/>
      <c r="J3" s="180"/>
      <c r="K3" s="180"/>
      <c r="L3" s="180"/>
      <c r="M3" s="180"/>
      <c r="N3" s="180"/>
      <c r="O3" s="180"/>
    </row>
    <row r="4" ht="18.75" customHeight="1" spans="1:15">
      <c r="A4" s="181" t="str">
        <f>"单位名称："&amp;"双江拉祜族佤族布朗族傣族自治县自然资源局"</f>
        <v>单位名称：双江拉祜族佤族布朗族傣族自治县自然资源局</v>
      </c>
      <c r="B4" s="182"/>
      <c r="C4" s="66"/>
      <c r="D4" s="31"/>
      <c r="E4" s="66"/>
      <c r="F4" s="66"/>
      <c r="G4" s="66"/>
      <c r="H4" s="31"/>
      <c r="I4" s="66"/>
      <c r="J4" s="31"/>
      <c r="K4" s="66"/>
      <c r="L4" s="66"/>
      <c r="M4" s="189"/>
      <c r="N4" s="189"/>
      <c r="O4" s="41" t="s">
        <v>1</v>
      </c>
    </row>
    <row r="5" ht="18.75" customHeight="1" spans="1:15">
      <c r="A5" s="11" t="s">
        <v>74</v>
      </c>
      <c r="B5" s="11" t="s">
        <v>75</v>
      </c>
      <c r="C5" s="11" t="s">
        <v>56</v>
      </c>
      <c r="D5" s="13" t="s">
        <v>59</v>
      </c>
      <c r="E5" s="78" t="s">
        <v>76</v>
      </c>
      <c r="F5" s="145" t="s">
        <v>77</v>
      </c>
      <c r="G5" s="11" t="s">
        <v>60</v>
      </c>
      <c r="H5" s="11" t="s">
        <v>61</v>
      </c>
      <c r="I5" s="11" t="s">
        <v>78</v>
      </c>
      <c r="J5" s="13" t="s">
        <v>79</v>
      </c>
      <c r="K5" s="14"/>
      <c r="L5" s="14"/>
      <c r="M5" s="14"/>
      <c r="N5" s="14"/>
      <c r="O5" s="15"/>
    </row>
    <row r="6" ht="30" customHeight="1" spans="1:15">
      <c r="A6" s="19"/>
      <c r="B6" s="19"/>
      <c r="C6" s="19"/>
      <c r="D6" s="70" t="s">
        <v>58</v>
      </c>
      <c r="E6" s="96" t="s">
        <v>76</v>
      </c>
      <c r="F6" s="96" t="s">
        <v>77</v>
      </c>
      <c r="G6" s="19"/>
      <c r="H6" s="19"/>
      <c r="I6" s="19"/>
      <c r="J6" s="70" t="s">
        <v>58</v>
      </c>
      <c r="K6" s="48" t="s">
        <v>80</v>
      </c>
      <c r="L6" s="48" t="s">
        <v>81</v>
      </c>
      <c r="M6" s="48" t="s">
        <v>82</v>
      </c>
      <c r="N6" s="48" t="s">
        <v>83</v>
      </c>
      <c r="O6" s="48" t="s">
        <v>84</v>
      </c>
    </row>
    <row r="7" ht="18.75" customHeight="1" spans="1:15">
      <c r="A7" s="124">
        <v>1</v>
      </c>
      <c r="B7" s="124">
        <v>2</v>
      </c>
      <c r="C7" s="70">
        <v>3</v>
      </c>
      <c r="D7" s="70">
        <v>4</v>
      </c>
      <c r="E7" s="70">
        <v>5</v>
      </c>
      <c r="F7" s="70">
        <v>6</v>
      </c>
      <c r="G7" s="70">
        <v>7</v>
      </c>
      <c r="H7" s="70">
        <v>8</v>
      </c>
      <c r="I7" s="70">
        <v>9</v>
      </c>
      <c r="J7" s="70">
        <v>10</v>
      </c>
      <c r="K7" s="70">
        <v>11</v>
      </c>
      <c r="L7" s="70">
        <v>12</v>
      </c>
      <c r="M7" s="70">
        <v>13</v>
      </c>
      <c r="N7" s="70">
        <v>14</v>
      </c>
      <c r="O7" s="70">
        <v>15</v>
      </c>
    </row>
    <row r="8" ht="18.75" customHeight="1" spans="1:15">
      <c r="A8" s="139" t="s">
        <v>85</v>
      </c>
      <c r="B8" s="168" t="s">
        <v>86</v>
      </c>
      <c r="C8" s="24">
        <v>1386830.5</v>
      </c>
      <c r="D8" s="24">
        <v>1386830.5</v>
      </c>
      <c r="E8" s="24">
        <v>1386830.5</v>
      </c>
      <c r="F8" s="24"/>
      <c r="G8" s="24"/>
      <c r="H8" s="24"/>
      <c r="I8" s="24"/>
      <c r="J8" s="24"/>
      <c r="K8" s="24"/>
      <c r="L8" s="24"/>
      <c r="M8" s="24"/>
      <c r="N8" s="24"/>
      <c r="O8" s="24"/>
    </row>
    <row r="9" ht="18.75" customHeight="1" spans="1:15">
      <c r="A9" s="183" t="s">
        <v>87</v>
      </c>
      <c r="B9" s="220" t="s">
        <v>88</v>
      </c>
      <c r="C9" s="24">
        <v>1002040</v>
      </c>
      <c r="D9" s="24">
        <v>1002040</v>
      </c>
      <c r="E9" s="24">
        <v>1002040</v>
      </c>
      <c r="F9" s="24"/>
      <c r="G9" s="24"/>
      <c r="H9" s="24"/>
      <c r="I9" s="24"/>
      <c r="J9" s="24"/>
      <c r="K9" s="24"/>
      <c r="L9" s="24"/>
      <c r="M9" s="24"/>
      <c r="N9" s="24"/>
      <c r="O9" s="24"/>
    </row>
    <row r="10" ht="18.75" customHeight="1" spans="1:15">
      <c r="A10" s="185" t="s">
        <v>89</v>
      </c>
      <c r="B10" s="221" t="s">
        <v>90</v>
      </c>
      <c r="C10" s="24">
        <v>254800</v>
      </c>
      <c r="D10" s="24">
        <v>254800</v>
      </c>
      <c r="E10" s="24">
        <v>254800</v>
      </c>
      <c r="F10" s="24"/>
      <c r="G10" s="24"/>
      <c r="H10" s="24"/>
      <c r="I10" s="24"/>
      <c r="J10" s="24"/>
      <c r="K10" s="24"/>
      <c r="L10" s="24"/>
      <c r="M10" s="24"/>
      <c r="N10" s="24"/>
      <c r="O10" s="24"/>
    </row>
    <row r="11" ht="18.75" customHeight="1" spans="1:15">
      <c r="A11" s="185" t="s">
        <v>91</v>
      </c>
      <c r="B11" s="221" t="s">
        <v>92</v>
      </c>
      <c r="C11" s="24">
        <v>46000</v>
      </c>
      <c r="D11" s="24">
        <v>46000</v>
      </c>
      <c r="E11" s="24">
        <v>46000</v>
      </c>
      <c r="F11" s="24"/>
      <c r="G11" s="24"/>
      <c r="H11" s="24"/>
      <c r="I11" s="24"/>
      <c r="J11" s="24"/>
      <c r="K11" s="24"/>
      <c r="L11" s="24"/>
      <c r="M11" s="24"/>
      <c r="N11" s="24"/>
      <c r="O11" s="24"/>
    </row>
    <row r="12" ht="18.75" customHeight="1" spans="1:15">
      <c r="A12" s="185" t="s">
        <v>93</v>
      </c>
      <c r="B12" s="221" t="s">
        <v>94</v>
      </c>
      <c r="C12" s="24">
        <v>701240</v>
      </c>
      <c r="D12" s="24">
        <v>701240</v>
      </c>
      <c r="E12" s="24">
        <v>701240</v>
      </c>
      <c r="F12" s="24"/>
      <c r="G12" s="24"/>
      <c r="H12" s="24"/>
      <c r="I12" s="24"/>
      <c r="J12" s="24"/>
      <c r="K12" s="24"/>
      <c r="L12" s="24"/>
      <c r="M12" s="24"/>
      <c r="N12" s="24"/>
      <c r="O12" s="24"/>
    </row>
    <row r="13" ht="18.75" customHeight="1" spans="1:15">
      <c r="A13" s="183" t="s">
        <v>95</v>
      </c>
      <c r="B13" s="220" t="s">
        <v>96</v>
      </c>
      <c r="C13" s="24">
        <v>284256</v>
      </c>
      <c r="D13" s="24">
        <v>284256</v>
      </c>
      <c r="E13" s="24">
        <v>284256</v>
      </c>
      <c r="F13" s="24"/>
      <c r="G13" s="24"/>
      <c r="H13" s="24"/>
      <c r="I13" s="24"/>
      <c r="J13" s="24"/>
      <c r="K13" s="24"/>
      <c r="L13" s="24"/>
      <c r="M13" s="24"/>
      <c r="N13" s="24"/>
      <c r="O13" s="24"/>
    </row>
    <row r="14" ht="18.75" customHeight="1" spans="1:15">
      <c r="A14" s="185" t="s">
        <v>97</v>
      </c>
      <c r="B14" s="221" t="s">
        <v>98</v>
      </c>
      <c r="C14" s="24">
        <v>284256</v>
      </c>
      <c r="D14" s="24">
        <v>284256</v>
      </c>
      <c r="E14" s="24">
        <v>284256</v>
      </c>
      <c r="F14" s="24"/>
      <c r="G14" s="24"/>
      <c r="H14" s="24"/>
      <c r="I14" s="24"/>
      <c r="J14" s="24"/>
      <c r="K14" s="24"/>
      <c r="L14" s="24"/>
      <c r="M14" s="24"/>
      <c r="N14" s="24"/>
      <c r="O14" s="24"/>
    </row>
    <row r="15" ht="18.75" customHeight="1" spans="1:15">
      <c r="A15" s="183" t="s">
        <v>99</v>
      </c>
      <c r="B15" s="220" t="s">
        <v>100</v>
      </c>
      <c r="C15" s="24">
        <v>89634.6</v>
      </c>
      <c r="D15" s="24">
        <v>89634.6</v>
      </c>
      <c r="E15" s="24">
        <v>89634.6</v>
      </c>
      <c r="F15" s="24"/>
      <c r="G15" s="24"/>
      <c r="H15" s="24"/>
      <c r="I15" s="24"/>
      <c r="J15" s="24"/>
      <c r="K15" s="24"/>
      <c r="L15" s="24"/>
      <c r="M15" s="24"/>
      <c r="N15" s="24"/>
      <c r="O15" s="24"/>
    </row>
    <row r="16" ht="18.75" customHeight="1" spans="1:15">
      <c r="A16" s="185" t="s">
        <v>101</v>
      </c>
      <c r="B16" s="221" t="s">
        <v>102</v>
      </c>
      <c r="C16" s="24">
        <v>89634.6</v>
      </c>
      <c r="D16" s="24">
        <v>89634.6</v>
      </c>
      <c r="E16" s="24">
        <v>89634.6</v>
      </c>
      <c r="F16" s="24"/>
      <c r="G16" s="24"/>
      <c r="H16" s="24"/>
      <c r="I16" s="24"/>
      <c r="J16" s="24"/>
      <c r="K16" s="24"/>
      <c r="L16" s="24"/>
      <c r="M16" s="24"/>
      <c r="N16" s="24"/>
      <c r="O16" s="24"/>
    </row>
    <row r="17" ht="18.75" customHeight="1" spans="1:15">
      <c r="A17" s="183" t="s">
        <v>103</v>
      </c>
      <c r="B17" s="220" t="s">
        <v>104</v>
      </c>
      <c r="C17" s="24">
        <v>10899.9</v>
      </c>
      <c r="D17" s="24">
        <v>10899.9</v>
      </c>
      <c r="E17" s="24">
        <v>10899.9</v>
      </c>
      <c r="F17" s="24"/>
      <c r="G17" s="24"/>
      <c r="H17" s="24"/>
      <c r="I17" s="24"/>
      <c r="J17" s="24"/>
      <c r="K17" s="24"/>
      <c r="L17" s="24"/>
      <c r="M17" s="24"/>
      <c r="N17" s="24"/>
      <c r="O17" s="24"/>
    </row>
    <row r="18" ht="18.75" customHeight="1" spans="1:15">
      <c r="A18" s="185" t="s">
        <v>105</v>
      </c>
      <c r="B18" s="221" t="s">
        <v>104</v>
      </c>
      <c r="C18" s="24">
        <v>10899.9</v>
      </c>
      <c r="D18" s="24">
        <v>10899.9</v>
      </c>
      <c r="E18" s="24">
        <v>10899.9</v>
      </c>
      <c r="F18" s="24"/>
      <c r="G18" s="24"/>
      <c r="H18" s="24"/>
      <c r="I18" s="24"/>
      <c r="J18" s="24"/>
      <c r="K18" s="24"/>
      <c r="L18" s="24"/>
      <c r="M18" s="24"/>
      <c r="N18" s="24"/>
      <c r="O18" s="24"/>
    </row>
    <row r="19" ht="18.75" customHeight="1" spans="1:15">
      <c r="A19" s="139" t="s">
        <v>106</v>
      </c>
      <c r="B19" s="168" t="s">
        <v>107</v>
      </c>
      <c r="C19" s="24">
        <v>317009.63</v>
      </c>
      <c r="D19" s="24">
        <v>317009.63</v>
      </c>
      <c r="E19" s="24">
        <v>317009.63</v>
      </c>
      <c r="F19" s="24"/>
      <c r="G19" s="24"/>
      <c r="H19" s="24"/>
      <c r="I19" s="24"/>
      <c r="J19" s="24"/>
      <c r="K19" s="24"/>
      <c r="L19" s="24"/>
      <c r="M19" s="24"/>
      <c r="N19" s="24"/>
      <c r="O19" s="24"/>
    </row>
    <row r="20" ht="18.75" customHeight="1" spans="1:15">
      <c r="A20" s="183" t="s">
        <v>108</v>
      </c>
      <c r="B20" s="220" t="s">
        <v>109</v>
      </c>
      <c r="C20" s="24">
        <v>317009.63</v>
      </c>
      <c r="D20" s="24">
        <v>317009.63</v>
      </c>
      <c r="E20" s="24">
        <v>317009.63</v>
      </c>
      <c r="F20" s="24"/>
      <c r="G20" s="24"/>
      <c r="H20" s="24"/>
      <c r="I20" s="24"/>
      <c r="J20" s="24"/>
      <c r="K20" s="24"/>
      <c r="L20" s="24"/>
      <c r="M20" s="24"/>
      <c r="N20" s="24"/>
      <c r="O20" s="24"/>
    </row>
    <row r="21" ht="18.75" customHeight="1" spans="1:15">
      <c r="A21" s="185" t="s">
        <v>110</v>
      </c>
      <c r="B21" s="221" t="s">
        <v>111</v>
      </c>
      <c r="C21" s="24">
        <v>178526.52</v>
      </c>
      <c r="D21" s="24">
        <v>178526.52</v>
      </c>
      <c r="E21" s="24">
        <v>178526.52</v>
      </c>
      <c r="F21" s="24"/>
      <c r="G21" s="24"/>
      <c r="H21" s="24"/>
      <c r="I21" s="24"/>
      <c r="J21" s="24"/>
      <c r="K21" s="24"/>
      <c r="L21" s="24"/>
      <c r="M21" s="24"/>
      <c r="N21" s="24"/>
      <c r="O21" s="24"/>
    </row>
    <row r="22" ht="18.75" customHeight="1" spans="1:15">
      <c r="A22" s="185" t="s">
        <v>112</v>
      </c>
      <c r="B22" s="221" t="s">
        <v>113</v>
      </c>
      <c r="C22" s="24">
        <v>98892.49</v>
      </c>
      <c r="D22" s="24">
        <v>98892.49</v>
      </c>
      <c r="E22" s="24">
        <v>98892.49</v>
      </c>
      <c r="F22" s="24"/>
      <c r="G22" s="24"/>
      <c r="H22" s="24"/>
      <c r="I22" s="24"/>
      <c r="J22" s="24"/>
      <c r="K22" s="24"/>
      <c r="L22" s="24"/>
      <c r="M22" s="24"/>
      <c r="N22" s="24"/>
      <c r="O22" s="24"/>
    </row>
    <row r="23" ht="18.75" customHeight="1" spans="1:15">
      <c r="A23" s="185" t="s">
        <v>114</v>
      </c>
      <c r="B23" s="221" t="s">
        <v>115</v>
      </c>
      <c r="C23" s="24">
        <v>18720</v>
      </c>
      <c r="D23" s="24">
        <v>18720</v>
      </c>
      <c r="E23" s="24">
        <v>18720</v>
      </c>
      <c r="F23" s="24"/>
      <c r="G23" s="24"/>
      <c r="H23" s="24"/>
      <c r="I23" s="24"/>
      <c r="J23" s="24"/>
      <c r="K23" s="24"/>
      <c r="L23" s="24"/>
      <c r="M23" s="24"/>
      <c r="N23" s="24"/>
      <c r="O23" s="24"/>
    </row>
    <row r="24" ht="18.75" customHeight="1" spans="1:15">
      <c r="A24" s="185" t="s">
        <v>116</v>
      </c>
      <c r="B24" s="221" t="s">
        <v>117</v>
      </c>
      <c r="C24" s="24">
        <v>20870.62</v>
      </c>
      <c r="D24" s="24">
        <v>20870.62</v>
      </c>
      <c r="E24" s="24">
        <v>20870.62</v>
      </c>
      <c r="F24" s="24"/>
      <c r="G24" s="24"/>
      <c r="H24" s="24"/>
      <c r="I24" s="24"/>
      <c r="J24" s="24"/>
      <c r="K24" s="24"/>
      <c r="L24" s="24"/>
      <c r="M24" s="24"/>
      <c r="N24" s="24"/>
      <c r="O24" s="24"/>
    </row>
    <row r="25" ht="18.75" customHeight="1" spans="1:15">
      <c r="A25" s="139" t="s">
        <v>118</v>
      </c>
      <c r="B25" s="168" t="s">
        <v>119</v>
      </c>
      <c r="C25" s="24">
        <v>14070473.76</v>
      </c>
      <c r="D25" s="24">
        <v>14070473.76</v>
      </c>
      <c r="E25" s="24">
        <v>5703663.76</v>
      </c>
      <c r="F25" s="24">
        <v>8366810</v>
      </c>
      <c r="G25" s="24"/>
      <c r="H25" s="24"/>
      <c r="I25" s="24"/>
      <c r="J25" s="24"/>
      <c r="K25" s="24"/>
      <c r="L25" s="24"/>
      <c r="M25" s="24"/>
      <c r="N25" s="24"/>
      <c r="O25" s="24"/>
    </row>
    <row r="26" ht="18.75" customHeight="1" spans="1:15">
      <c r="A26" s="183" t="s">
        <v>120</v>
      </c>
      <c r="B26" s="220" t="s">
        <v>121</v>
      </c>
      <c r="C26" s="24">
        <v>14070473.76</v>
      </c>
      <c r="D26" s="24">
        <v>14070473.76</v>
      </c>
      <c r="E26" s="24">
        <v>5703663.76</v>
      </c>
      <c r="F26" s="24">
        <v>8366810</v>
      </c>
      <c r="G26" s="24"/>
      <c r="H26" s="24"/>
      <c r="I26" s="24"/>
      <c r="J26" s="24"/>
      <c r="K26" s="24"/>
      <c r="L26" s="24"/>
      <c r="M26" s="24"/>
      <c r="N26" s="24"/>
      <c r="O26" s="24"/>
    </row>
    <row r="27" ht="18.75" customHeight="1" spans="1:15">
      <c r="A27" s="185" t="s">
        <v>122</v>
      </c>
      <c r="B27" s="221" t="s">
        <v>123</v>
      </c>
      <c r="C27" s="24">
        <v>3941084.96</v>
      </c>
      <c r="D27" s="24">
        <v>3941084.96</v>
      </c>
      <c r="E27" s="24">
        <v>3941084.96</v>
      </c>
      <c r="F27" s="24"/>
      <c r="G27" s="24"/>
      <c r="H27" s="24"/>
      <c r="I27" s="24"/>
      <c r="J27" s="24"/>
      <c r="K27" s="24"/>
      <c r="L27" s="24"/>
      <c r="M27" s="24"/>
      <c r="N27" s="24"/>
      <c r="O27" s="24"/>
    </row>
    <row r="28" ht="18.75" customHeight="1" spans="1:15">
      <c r="A28" s="185" t="s">
        <v>124</v>
      </c>
      <c r="B28" s="221" t="s">
        <v>125</v>
      </c>
      <c r="C28" s="24">
        <v>2300000</v>
      </c>
      <c r="D28" s="24">
        <v>2300000</v>
      </c>
      <c r="E28" s="24"/>
      <c r="F28" s="24">
        <v>2300000</v>
      </c>
      <c r="G28" s="24"/>
      <c r="H28" s="24"/>
      <c r="I28" s="24"/>
      <c r="J28" s="24"/>
      <c r="K28" s="24"/>
      <c r="L28" s="24"/>
      <c r="M28" s="24"/>
      <c r="N28" s="24"/>
      <c r="O28" s="24"/>
    </row>
    <row r="29" ht="18.75" customHeight="1" spans="1:15">
      <c r="A29" s="185" t="s">
        <v>126</v>
      </c>
      <c r="B29" s="221" t="s">
        <v>127</v>
      </c>
      <c r="C29" s="24">
        <v>1866810</v>
      </c>
      <c r="D29" s="24">
        <v>1866810</v>
      </c>
      <c r="E29" s="24"/>
      <c r="F29" s="24">
        <v>1866810</v>
      </c>
      <c r="G29" s="24"/>
      <c r="H29" s="24"/>
      <c r="I29" s="24"/>
      <c r="J29" s="24"/>
      <c r="K29" s="24"/>
      <c r="L29" s="24"/>
      <c r="M29" s="24"/>
      <c r="N29" s="24"/>
      <c r="O29" s="24"/>
    </row>
    <row r="30" ht="18.75" customHeight="1" spans="1:15">
      <c r="A30" s="185" t="s">
        <v>128</v>
      </c>
      <c r="B30" s="221" t="s">
        <v>129</v>
      </c>
      <c r="C30" s="24">
        <v>400000</v>
      </c>
      <c r="D30" s="24">
        <v>400000</v>
      </c>
      <c r="E30" s="24"/>
      <c r="F30" s="24">
        <v>400000</v>
      </c>
      <c r="G30" s="24"/>
      <c r="H30" s="24"/>
      <c r="I30" s="24"/>
      <c r="J30" s="24"/>
      <c r="K30" s="24"/>
      <c r="L30" s="24"/>
      <c r="M30" s="24"/>
      <c r="N30" s="24"/>
      <c r="O30" s="24"/>
    </row>
    <row r="31" ht="18.75" customHeight="1" spans="1:15">
      <c r="A31" s="185" t="s">
        <v>130</v>
      </c>
      <c r="B31" s="221" t="s">
        <v>131</v>
      </c>
      <c r="C31" s="24">
        <v>100000</v>
      </c>
      <c r="D31" s="24">
        <v>100000</v>
      </c>
      <c r="E31" s="24"/>
      <c r="F31" s="24">
        <v>100000</v>
      </c>
      <c r="G31" s="24"/>
      <c r="H31" s="24"/>
      <c r="I31" s="24"/>
      <c r="J31" s="24"/>
      <c r="K31" s="24"/>
      <c r="L31" s="24"/>
      <c r="M31" s="24"/>
      <c r="N31" s="24"/>
      <c r="O31" s="24"/>
    </row>
    <row r="32" ht="18.75" customHeight="1" spans="1:15">
      <c r="A32" s="185" t="s">
        <v>132</v>
      </c>
      <c r="B32" s="221" t="s">
        <v>133</v>
      </c>
      <c r="C32" s="24">
        <v>200000</v>
      </c>
      <c r="D32" s="24">
        <v>200000</v>
      </c>
      <c r="E32" s="24"/>
      <c r="F32" s="24">
        <v>200000</v>
      </c>
      <c r="G32" s="24"/>
      <c r="H32" s="24"/>
      <c r="I32" s="24"/>
      <c r="J32" s="24"/>
      <c r="K32" s="24"/>
      <c r="L32" s="24"/>
      <c r="M32" s="24"/>
      <c r="N32" s="24"/>
      <c r="O32" s="24"/>
    </row>
    <row r="33" ht="18.75" customHeight="1" spans="1:15">
      <c r="A33" s="185" t="s">
        <v>134</v>
      </c>
      <c r="B33" s="221" t="s">
        <v>135</v>
      </c>
      <c r="C33" s="24">
        <v>1762578.8</v>
      </c>
      <c r="D33" s="24">
        <v>1762578.8</v>
      </c>
      <c r="E33" s="24">
        <v>1762578.8</v>
      </c>
      <c r="F33" s="24"/>
      <c r="G33" s="24"/>
      <c r="H33" s="24"/>
      <c r="I33" s="24"/>
      <c r="J33" s="24"/>
      <c r="K33" s="24"/>
      <c r="L33" s="24"/>
      <c r="M33" s="24"/>
      <c r="N33" s="24"/>
      <c r="O33" s="24"/>
    </row>
    <row r="34" ht="18.75" customHeight="1" spans="1:15">
      <c r="A34" s="185" t="s">
        <v>136</v>
      </c>
      <c r="B34" s="221" t="s">
        <v>137</v>
      </c>
      <c r="C34" s="24">
        <v>3500000</v>
      </c>
      <c r="D34" s="24">
        <v>3500000</v>
      </c>
      <c r="E34" s="24"/>
      <c r="F34" s="24">
        <v>3500000</v>
      </c>
      <c r="G34" s="24"/>
      <c r="H34" s="24"/>
      <c r="I34" s="24"/>
      <c r="J34" s="24"/>
      <c r="K34" s="24"/>
      <c r="L34" s="24"/>
      <c r="M34" s="24"/>
      <c r="N34" s="24"/>
      <c r="O34" s="24"/>
    </row>
    <row r="35" ht="18.75" customHeight="1" spans="1:15">
      <c r="A35" s="139" t="s">
        <v>138</v>
      </c>
      <c r="B35" s="168" t="s">
        <v>139</v>
      </c>
      <c r="C35" s="24">
        <v>525930</v>
      </c>
      <c r="D35" s="24">
        <v>525930</v>
      </c>
      <c r="E35" s="24">
        <v>525930</v>
      </c>
      <c r="F35" s="24"/>
      <c r="G35" s="24"/>
      <c r="H35" s="24"/>
      <c r="I35" s="24"/>
      <c r="J35" s="24"/>
      <c r="K35" s="24"/>
      <c r="L35" s="24"/>
      <c r="M35" s="24"/>
      <c r="N35" s="24"/>
      <c r="O35" s="24"/>
    </row>
    <row r="36" ht="18.75" customHeight="1" spans="1:15">
      <c r="A36" s="183" t="s">
        <v>140</v>
      </c>
      <c r="B36" s="220" t="s">
        <v>141</v>
      </c>
      <c r="C36" s="24">
        <v>525930</v>
      </c>
      <c r="D36" s="24">
        <v>525930</v>
      </c>
      <c r="E36" s="24">
        <v>525930</v>
      </c>
      <c r="F36" s="24"/>
      <c r="G36" s="24"/>
      <c r="H36" s="24"/>
      <c r="I36" s="24"/>
      <c r="J36" s="24"/>
      <c r="K36" s="24"/>
      <c r="L36" s="24"/>
      <c r="M36" s="24"/>
      <c r="N36" s="24"/>
      <c r="O36" s="24"/>
    </row>
    <row r="37" ht="18.75" customHeight="1" spans="1:15">
      <c r="A37" s="185" t="s">
        <v>142</v>
      </c>
      <c r="B37" s="221" t="s">
        <v>143</v>
      </c>
      <c r="C37" s="24">
        <v>525930</v>
      </c>
      <c r="D37" s="24">
        <v>525930</v>
      </c>
      <c r="E37" s="24">
        <v>525930</v>
      </c>
      <c r="F37" s="24"/>
      <c r="G37" s="24"/>
      <c r="H37" s="24"/>
      <c r="I37" s="24"/>
      <c r="J37" s="24"/>
      <c r="K37" s="24"/>
      <c r="L37" s="24"/>
      <c r="M37" s="24"/>
      <c r="N37" s="24"/>
      <c r="O37" s="24"/>
    </row>
    <row r="38" ht="18.75" customHeight="1" spans="1:15">
      <c r="A38" s="139" t="s">
        <v>144</v>
      </c>
      <c r="B38" s="168" t="s">
        <v>145</v>
      </c>
      <c r="C38" s="24">
        <v>23428917.36</v>
      </c>
      <c r="D38" s="24">
        <v>23428917.36</v>
      </c>
      <c r="E38" s="24">
        <v>86817.36</v>
      </c>
      <c r="F38" s="24">
        <v>23342100</v>
      </c>
      <c r="G38" s="24"/>
      <c r="H38" s="24"/>
      <c r="I38" s="24"/>
      <c r="J38" s="24"/>
      <c r="K38" s="24"/>
      <c r="L38" s="24"/>
      <c r="M38" s="24"/>
      <c r="N38" s="24"/>
      <c r="O38" s="24"/>
    </row>
    <row r="39" ht="18.75" customHeight="1" spans="1:15">
      <c r="A39" s="183" t="s">
        <v>146</v>
      </c>
      <c r="B39" s="220" t="s">
        <v>147</v>
      </c>
      <c r="C39" s="24">
        <v>23428917.36</v>
      </c>
      <c r="D39" s="24">
        <v>23428917.36</v>
      </c>
      <c r="E39" s="24">
        <v>86817.36</v>
      </c>
      <c r="F39" s="24">
        <v>23342100</v>
      </c>
      <c r="G39" s="24"/>
      <c r="H39" s="24"/>
      <c r="I39" s="24"/>
      <c r="J39" s="24"/>
      <c r="K39" s="24"/>
      <c r="L39" s="24"/>
      <c r="M39" s="24"/>
      <c r="N39" s="24"/>
      <c r="O39" s="24"/>
    </row>
    <row r="40" ht="18.75" customHeight="1" spans="1:15">
      <c r="A40" s="185" t="s">
        <v>148</v>
      </c>
      <c r="B40" s="221" t="s">
        <v>149</v>
      </c>
      <c r="C40" s="24">
        <v>23428917.36</v>
      </c>
      <c r="D40" s="24">
        <v>23428917.36</v>
      </c>
      <c r="E40" s="24">
        <v>86817.36</v>
      </c>
      <c r="F40" s="24">
        <v>23342100</v>
      </c>
      <c r="G40" s="24"/>
      <c r="H40" s="24"/>
      <c r="I40" s="24"/>
      <c r="J40" s="24"/>
      <c r="K40" s="24"/>
      <c r="L40" s="24"/>
      <c r="M40" s="24"/>
      <c r="N40" s="24"/>
      <c r="O40" s="24"/>
    </row>
    <row r="41" ht="18.75" customHeight="1" spans="1:15">
      <c r="A41" s="139" t="s">
        <v>150</v>
      </c>
      <c r="B41" s="168" t="s">
        <v>84</v>
      </c>
      <c r="C41" s="24">
        <v>4558200</v>
      </c>
      <c r="D41" s="24"/>
      <c r="E41" s="24"/>
      <c r="F41" s="24"/>
      <c r="G41" s="24">
        <v>4558200</v>
      </c>
      <c r="H41" s="24"/>
      <c r="I41" s="24"/>
      <c r="J41" s="24"/>
      <c r="K41" s="24"/>
      <c r="L41" s="24"/>
      <c r="M41" s="24"/>
      <c r="N41" s="24"/>
      <c r="O41" s="24"/>
    </row>
    <row r="42" ht="18.75" customHeight="1" spans="1:15">
      <c r="A42" s="183" t="s">
        <v>151</v>
      </c>
      <c r="B42" s="220" t="s">
        <v>152</v>
      </c>
      <c r="C42" s="24">
        <v>4558200</v>
      </c>
      <c r="D42" s="24"/>
      <c r="E42" s="24"/>
      <c r="F42" s="24"/>
      <c r="G42" s="24">
        <v>4558200</v>
      </c>
      <c r="H42" s="24"/>
      <c r="I42" s="24"/>
      <c r="J42" s="24"/>
      <c r="K42" s="24"/>
      <c r="L42" s="24"/>
      <c r="M42" s="24"/>
      <c r="N42" s="24"/>
      <c r="O42" s="24"/>
    </row>
    <row r="43" ht="18.75" customHeight="1" spans="1:15">
      <c r="A43" s="185" t="s">
        <v>153</v>
      </c>
      <c r="B43" s="221" t="s">
        <v>154</v>
      </c>
      <c r="C43" s="24">
        <v>4558200</v>
      </c>
      <c r="D43" s="24"/>
      <c r="E43" s="24"/>
      <c r="F43" s="24"/>
      <c r="G43" s="24">
        <v>4558200</v>
      </c>
      <c r="H43" s="24"/>
      <c r="I43" s="24"/>
      <c r="J43" s="24"/>
      <c r="K43" s="24"/>
      <c r="L43" s="24"/>
      <c r="M43" s="24"/>
      <c r="N43" s="24"/>
      <c r="O43" s="24"/>
    </row>
    <row r="44" ht="18.75" customHeight="1" spans="1:15">
      <c r="A44" s="187" t="s">
        <v>155</v>
      </c>
      <c r="B44" s="188" t="s">
        <v>155</v>
      </c>
      <c r="C44" s="24">
        <v>44287361.25</v>
      </c>
      <c r="D44" s="24">
        <v>39729161.25</v>
      </c>
      <c r="E44" s="24">
        <v>8020251.25</v>
      </c>
      <c r="F44" s="24">
        <v>31708910</v>
      </c>
      <c r="G44" s="24">
        <v>4558200</v>
      </c>
      <c r="H44" s="24"/>
      <c r="I44" s="24"/>
      <c r="J44" s="24"/>
      <c r="K44" s="24"/>
      <c r="L44" s="24"/>
      <c r="M44" s="24"/>
      <c r="N44" s="24"/>
      <c r="O44" s="24"/>
    </row>
  </sheetData>
  <mergeCells count="11">
    <mergeCell ref="A3:O3"/>
    <mergeCell ref="A4:L4"/>
    <mergeCell ref="D5:F5"/>
    <mergeCell ref="J5:O5"/>
    <mergeCell ref="A44:B44"/>
    <mergeCell ref="A5:A6"/>
    <mergeCell ref="B5:B6"/>
    <mergeCell ref="C5:C6"/>
    <mergeCell ref="G5:G6"/>
    <mergeCell ref="H5:H6"/>
    <mergeCell ref="I5:I6"/>
  </mergeCells>
  <printOptions horizontalCentered="1"/>
  <pageMargins left="0.39" right="0.39" top="0.51" bottom="0.51" header="0.31" footer="0.31"/>
  <pageSetup paperSize="9" scale="58"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7"/>
  <sheetViews>
    <sheetView showZeros="0" workbookViewId="0">
      <pane ySplit="1" topLeftCell="A22" activePane="bottomLeft" state="frozen"/>
      <selection/>
      <selection pane="bottomLeft" activeCell="A1" sqref="A1"/>
    </sheetView>
  </sheetViews>
  <sheetFormatPr defaultColWidth="9.14285714285714" defaultRowHeight="14.25" customHeight="1" outlineLevelCol="3"/>
  <cols>
    <col min="1" max="1" width="39.2857142857143" customWidth="1"/>
    <col min="2" max="2" width="30.847619047619" customWidth="1"/>
    <col min="3" max="3" width="35.847619047619" customWidth="1"/>
    <col min="4" max="4" width="29.847619047619" customWidth="1"/>
  </cols>
  <sheetData>
    <row r="1" customHeight="1" spans="1:4">
      <c r="A1" s="1"/>
      <c r="B1" s="1"/>
      <c r="C1" s="1"/>
      <c r="D1" s="1"/>
    </row>
    <row r="2" ht="15" customHeight="1" spans="1:4">
      <c r="A2" s="2"/>
      <c r="B2" s="2"/>
      <c r="C2" s="2"/>
      <c r="D2" s="41" t="s">
        <v>156</v>
      </c>
    </row>
    <row r="3" ht="36" customHeight="1" spans="1:4">
      <c r="A3" s="6" t="str">
        <f>"2025"&amp;"年部门财政拨款收支预算总表"</f>
        <v>2025年部门财政拨款收支预算总表</v>
      </c>
      <c r="B3" s="166"/>
      <c r="C3" s="166"/>
      <c r="D3" s="166"/>
    </row>
    <row r="4" ht="18.75" customHeight="1" spans="1:4">
      <c r="A4" s="8" t="str">
        <f>"单位名称："&amp;"双江拉祜族佤族布朗族傣族自治县自然资源局"</f>
        <v>单位名称：双江拉祜族佤族布朗族傣族自治县自然资源局</v>
      </c>
      <c r="B4" s="167"/>
      <c r="C4" s="167"/>
      <c r="D4" s="41" t="s">
        <v>1</v>
      </c>
    </row>
    <row r="5" ht="18.75" customHeight="1" spans="1:4">
      <c r="A5" s="13" t="s">
        <v>2</v>
      </c>
      <c r="B5" s="15"/>
      <c r="C5" s="13" t="s">
        <v>3</v>
      </c>
      <c r="D5" s="15"/>
    </row>
    <row r="6" ht="18.75" customHeight="1" spans="1:4">
      <c r="A6" s="32" t="s">
        <v>4</v>
      </c>
      <c r="B6" s="111" t="str">
        <f t="shared" ref="B6:D6" si="0">"2025"&amp;"年预算数"</f>
        <v>2025年预算数</v>
      </c>
      <c r="C6" s="32" t="s">
        <v>157</v>
      </c>
      <c r="D6" s="111" t="str">
        <f t="shared" si="0"/>
        <v>2025年预算数</v>
      </c>
    </row>
    <row r="7" ht="18.75" customHeight="1" spans="1:4">
      <c r="A7" s="34"/>
      <c r="B7" s="19"/>
      <c r="C7" s="34"/>
      <c r="D7" s="19"/>
    </row>
    <row r="8" ht="18.75" customHeight="1" spans="1:4">
      <c r="A8" s="168" t="s">
        <v>158</v>
      </c>
      <c r="B8" s="24">
        <v>21178451.25</v>
      </c>
      <c r="C8" s="23" t="s">
        <v>159</v>
      </c>
      <c r="D8" s="24">
        <v>44287361.25</v>
      </c>
    </row>
    <row r="9" ht="18.75" customHeight="1" spans="1:4">
      <c r="A9" s="169" t="s">
        <v>160</v>
      </c>
      <c r="B9" s="24">
        <v>16620251.25</v>
      </c>
      <c r="C9" s="23" t="s">
        <v>161</v>
      </c>
      <c r="D9" s="24"/>
    </row>
    <row r="10" ht="18.75" customHeight="1" spans="1:4">
      <c r="A10" s="169" t="s">
        <v>162</v>
      </c>
      <c r="B10" s="24">
        <v>4558200</v>
      </c>
      <c r="C10" s="23" t="s">
        <v>163</v>
      </c>
      <c r="D10" s="24"/>
    </row>
    <row r="11" ht="18.75" customHeight="1" spans="1:4">
      <c r="A11" s="169" t="s">
        <v>164</v>
      </c>
      <c r="B11" s="24"/>
      <c r="C11" s="23" t="s">
        <v>165</v>
      </c>
      <c r="D11" s="24"/>
    </row>
    <row r="12" ht="18.75" customHeight="1" spans="1:4">
      <c r="A12" s="170" t="s">
        <v>166</v>
      </c>
      <c r="B12" s="24">
        <v>23108910</v>
      </c>
      <c r="C12" s="171" t="s">
        <v>167</v>
      </c>
      <c r="D12" s="24"/>
    </row>
    <row r="13" ht="18.75" customHeight="1" spans="1:4">
      <c r="A13" s="172" t="s">
        <v>160</v>
      </c>
      <c r="B13" s="24">
        <v>23108910</v>
      </c>
      <c r="C13" s="173" t="s">
        <v>168</v>
      </c>
      <c r="D13" s="24"/>
    </row>
    <row r="14" ht="18.75" customHeight="1" spans="1:4">
      <c r="A14" s="172" t="s">
        <v>162</v>
      </c>
      <c r="B14" s="24"/>
      <c r="C14" s="173" t="s">
        <v>169</v>
      </c>
      <c r="D14" s="24"/>
    </row>
    <row r="15" ht="18.75" customHeight="1" spans="1:4">
      <c r="A15" s="172" t="s">
        <v>164</v>
      </c>
      <c r="B15" s="24"/>
      <c r="C15" s="173" t="s">
        <v>170</v>
      </c>
      <c r="D15" s="24"/>
    </row>
    <row r="16" ht="18.75" customHeight="1" spans="1:4">
      <c r="A16" s="172" t="s">
        <v>26</v>
      </c>
      <c r="B16" s="24"/>
      <c r="C16" s="173" t="s">
        <v>171</v>
      </c>
      <c r="D16" s="24">
        <v>1386830.5</v>
      </c>
    </row>
    <row r="17" ht="18.75" customHeight="1" spans="1:4">
      <c r="A17" s="172" t="s">
        <v>26</v>
      </c>
      <c r="B17" s="24" t="s">
        <v>26</v>
      </c>
      <c r="C17" s="173" t="s">
        <v>172</v>
      </c>
      <c r="D17" s="24">
        <v>317009.63</v>
      </c>
    </row>
    <row r="18" ht="18.75" customHeight="1" spans="1:4">
      <c r="A18" s="174" t="s">
        <v>26</v>
      </c>
      <c r="B18" s="24" t="s">
        <v>26</v>
      </c>
      <c r="C18" s="173" t="s">
        <v>173</v>
      </c>
      <c r="D18" s="24"/>
    </row>
    <row r="19" ht="18.75" customHeight="1" spans="1:4">
      <c r="A19" s="174" t="s">
        <v>26</v>
      </c>
      <c r="B19" s="24" t="s">
        <v>26</v>
      </c>
      <c r="C19" s="173" t="s">
        <v>174</v>
      </c>
      <c r="D19" s="24"/>
    </row>
    <row r="20" ht="18.75" customHeight="1" spans="1:4">
      <c r="A20" s="175" t="s">
        <v>26</v>
      </c>
      <c r="B20" s="24" t="s">
        <v>26</v>
      </c>
      <c r="C20" s="173" t="s">
        <v>175</v>
      </c>
      <c r="D20" s="24"/>
    </row>
    <row r="21" ht="18.75" customHeight="1" spans="1:4">
      <c r="A21" s="175" t="s">
        <v>26</v>
      </c>
      <c r="B21" s="24" t="s">
        <v>26</v>
      </c>
      <c r="C21" s="173" t="s">
        <v>176</v>
      </c>
      <c r="D21" s="24"/>
    </row>
    <row r="22" ht="18.75" customHeight="1" spans="1:4">
      <c r="A22" s="175" t="s">
        <v>26</v>
      </c>
      <c r="B22" s="24" t="s">
        <v>26</v>
      </c>
      <c r="C22" s="173" t="s">
        <v>177</v>
      </c>
      <c r="D22" s="24"/>
    </row>
    <row r="23" ht="18.75" customHeight="1" spans="1:4">
      <c r="A23" s="175" t="s">
        <v>26</v>
      </c>
      <c r="B23" s="24" t="s">
        <v>26</v>
      </c>
      <c r="C23" s="173" t="s">
        <v>178</v>
      </c>
      <c r="D23" s="24"/>
    </row>
    <row r="24" ht="18.75" customHeight="1" spans="1:4">
      <c r="A24" s="175" t="s">
        <v>26</v>
      </c>
      <c r="B24" s="24" t="s">
        <v>26</v>
      </c>
      <c r="C24" s="173" t="s">
        <v>179</v>
      </c>
      <c r="D24" s="24"/>
    </row>
    <row r="25" ht="18.75" customHeight="1" spans="1:4">
      <c r="A25" s="175" t="s">
        <v>26</v>
      </c>
      <c r="B25" s="24" t="s">
        <v>26</v>
      </c>
      <c r="C25" s="173" t="s">
        <v>180</v>
      </c>
      <c r="D25" s="24"/>
    </row>
    <row r="26" ht="18.75" customHeight="1" spans="1:4">
      <c r="A26" s="175" t="s">
        <v>26</v>
      </c>
      <c r="B26" s="24" t="s">
        <v>26</v>
      </c>
      <c r="C26" s="173" t="s">
        <v>181</v>
      </c>
      <c r="D26" s="24">
        <v>14070473.76</v>
      </c>
    </row>
    <row r="27" ht="18.75" customHeight="1" spans="1:4">
      <c r="A27" s="175" t="s">
        <v>26</v>
      </c>
      <c r="B27" s="24" t="s">
        <v>26</v>
      </c>
      <c r="C27" s="173" t="s">
        <v>182</v>
      </c>
      <c r="D27" s="24">
        <v>525930</v>
      </c>
    </row>
    <row r="28" ht="18.75" customHeight="1" spans="1:4">
      <c r="A28" s="175" t="s">
        <v>26</v>
      </c>
      <c r="B28" s="24" t="s">
        <v>26</v>
      </c>
      <c r="C28" s="173" t="s">
        <v>183</v>
      </c>
      <c r="D28" s="24"/>
    </row>
    <row r="29" ht="18.75" customHeight="1" spans="1:4">
      <c r="A29" s="175" t="s">
        <v>26</v>
      </c>
      <c r="B29" s="24" t="s">
        <v>26</v>
      </c>
      <c r="C29" s="173" t="s">
        <v>184</v>
      </c>
      <c r="D29" s="24"/>
    </row>
    <row r="30" ht="18.75" customHeight="1" spans="1:4">
      <c r="A30" s="175" t="s">
        <v>26</v>
      </c>
      <c r="B30" s="24" t="s">
        <v>26</v>
      </c>
      <c r="C30" s="173" t="s">
        <v>185</v>
      </c>
      <c r="D30" s="24">
        <v>23428917.36</v>
      </c>
    </row>
    <row r="31" ht="18.75" customHeight="1" spans="1:4">
      <c r="A31" s="175" t="s">
        <v>26</v>
      </c>
      <c r="B31" s="24" t="s">
        <v>26</v>
      </c>
      <c r="C31" s="173" t="s">
        <v>186</v>
      </c>
      <c r="D31" s="24"/>
    </row>
    <row r="32" ht="18.75" customHeight="1" spans="1:4">
      <c r="A32" s="176" t="s">
        <v>26</v>
      </c>
      <c r="B32" s="24" t="s">
        <v>26</v>
      </c>
      <c r="C32" s="173" t="s">
        <v>187</v>
      </c>
      <c r="D32" s="24">
        <v>4558200</v>
      </c>
    </row>
    <row r="33" ht="18.75" customHeight="1" spans="1:4">
      <c r="A33" s="176" t="s">
        <v>26</v>
      </c>
      <c r="B33" s="24" t="s">
        <v>26</v>
      </c>
      <c r="C33" s="173" t="s">
        <v>188</v>
      </c>
      <c r="D33" s="24"/>
    </row>
    <row r="34" ht="18.75" customHeight="1" spans="1:4">
      <c r="A34" s="176" t="s">
        <v>26</v>
      </c>
      <c r="B34" s="24" t="s">
        <v>26</v>
      </c>
      <c r="C34" s="173" t="s">
        <v>189</v>
      </c>
      <c r="D34" s="24"/>
    </row>
    <row r="35" ht="18.75" customHeight="1" spans="1:4">
      <c r="A35" s="176"/>
      <c r="B35" s="24"/>
      <c r="C35" s="173" t="s">
        <v>190</v>
      </c>
      <c r="D35" s="24"/>
    </row>
    <row r="36" ht="18.75" customHeight="1" spans="1:4">
      <c r="A36" s="176" t="s">
        <v>26</v>
      </c>
      <c r="B36" s="24" t="s">
        <v>26</v>
      </c>
      <c r="C36" s="173" t="s">
        <v>191</v>
      </c>
      <c r="D36" s="24"/>
    </row>
    <row r="37" ht="18.75" customHeight="1" spans="1:4">
      <c r="A37" s="59" t="s">
        <v>192</v>
      </c>
      <c r="B37" s="177">
        <v>44287361.25</v>
      </c>
      <c r="C37" s="178" t="s">
        <v>52</v>
      </c>
      <c r="D37" s="177">
        <v>44287361.25</v>
      </c>
    </row>
  </sheetData>
  <mergeCells count="8">
    <mergeCell ref="A3:D3"/>
    <mergeCell ref="A4:B4"/>
    <mergeCell ref="A5:B5"/>
    <mergeCell ref="C5:D5"/>
    <mergeCell ref="A6:A7"/>
    <mergeCell ref="B6:B7"/>
    <mergeCell ref="C6:C7"/>
    <mergeCell ref="D6:D7"/>
  </mergeCells>
  <printOptions horizontalCentered="1"/>
  <pageMargins left="0.39" right="0.39" top="0.51" bottom="0.51" header="0.31" footer="0.31"/>
  <pageSetup paperSize="9" scale="78"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41"/>
  <sheetViews>
    <sheetView showZeros="0" workbookViewId="0">
      <pane ySplit="1" topLeftCell="A2" activePane="bottomLeft" state="frozen"/>
      <selection/>
      <selection pane="bottomLeft" activeCell="A1" sqref="A1"/>
    </sheetView>
  </sheetViews>
  <sheetFormatPr defaultColWidth="9.14285714285714" defaultRowHeight="14.25" customHeight="1" outlineLevelCol="6"/>
  <cols>
    <col min="1" max="1" width="20.1428571428571" customWidth="1"/>
    <col min="2" max="2" width="44" customWidth="1"/>
    <col min="3" max="3" width="24.2857142857143" customWidth="1"/>
    <col min="4" max="4" width="20.4190476190476" customWidth="1"/>
    <col min="5" max="7" width="24.2857142857143" customWidth="1"/>
  </cols>
  <sheetData>
    <row r="1" customHeight="1" spans="1:7">
      <c r="A1" s="1"/>
      <c r="B1" s="1"/>
      <c r="C1" s="1"/>
      <c r="D1" s="1"/>
      <c r="E1" s="1"/>
      <c r="F1" s="1"/>
      <c r="G1" s="1"/>
    </row>
    <row r="2" ht="15" customHeight="1" spans="4:7">
      <c r="D2" s="157"/>
      <c r="F2" s="61"/>
      <c r="G2" s="41" t="s">
        <v>193</v>
      </c>
    </row>
    <row r="3" ht="39" customHeight="1" spans="1:7">
      <c r="A3" s="6" t="str">
        <f>"2025"&amp;"年一般公共预算支出预算表（按功能科目分类）"</f>
        <v>2025年一般公共预算支出预算表（按功能科目分类）</v>
      </c>
      <c r="B3" s="158"/>
      <c r="C3" s="158"/>
      <c r="D3" s="158"/>
      <c r="E3" s="158"/>
      <c r="F3" s="158"/>
      <c r="G3" s="158"/>
    </row>
    <row r="4" ht="18" customHeight="1" spans="1:7">
      <c r="A4" s="159" t="str">
        <f>"单位名称："&amp;"双江拉祜族佤族布朗族傣族自治县自然资源局"</f>
        <v>单位名称：双江拉祜族佤族布朗族傣族自治县自然资源局</v>
      </c>
      <c r="B4" s="30"/>
      <c r="C4" s="31"/>
      <c r="D4" s="31"/>
      <c r="E4" s="31"/>
      <c r="F4" s="106"/>
      <c r="G4" s="41" t="s">
        <v>1</v>
      </c>
    </row>
    <row r="5" ht="20.25" customHeight="1" spans="1:7">
      <c r="A5" s="160" t="s">
        <v>194</v>
      </c>
      <c r="B5" s="161"/>
      <c r="C5" s="111" t="s">
        <v>56</v>
      </c>
      <c r="D5" s="137" t="s">
        <v>76</v>
      </c>
      <c r="E5" s="14"/>
      <c r="F5" s="15"/>
      <c r="G5" s="130" t="s">
        <v>77</v>
      </c>
    </row>
    <row r="6" ht="20.25" customHeight="1" spans="1:7">
      <c r="A6" s="162" t="s">
        <v>74</v>
      </c>
      <c r="B6" s="162" t="s">
        <v>75</v>
      </c>
      <c r="C6" s="34"/>
      <c r="D6" s="70" t="s">
        <v>58</v>
      </c>
      <c r="E6" s="70" t="s">
        <v>195</v>
      </c>
      <c r="F6" s="70" t="s">
        <v>196</v>
      </c>
      <c r="G6" s="98"/>
    </row>
    <row r="7" ht="19.5" customHeight="1" spans="1:7">
      <c r="A7" s="162" t="s">
        <v>197</v>
      </c>
      <c r="B7" s="162" t="s">
        <v>198</v>
      </c>
      <c r="C7" s="162" t="s">
        <v>199</v>
      </c>
      <c r="D7" s="70">
        <v>4</v>
      </c>
      <c r="E7" s="163" t="s">
        <v>200</v>
      </c>
      <c r="F7" s="163" t="s">
        <v>201</v>
      </c>
      <c r="G7" s="162" t="s">
        <v>202</v>
      </c>
    </row>
    <row r="8" ht="18" customHeight="1" spans="1:7">
      <c r="A8" s="35" t="s">
        <v>85</v>
      </c>
      <c r="B8" s="35" t="s">
        <v>86</v>
      </c>
      <c r="C8" s="24">
        <v>1386830.5</v>
      </c>
      <c r="D8" s="24">
        <v>1386830.5</v>
      </c>
      <c r="E8" s="24">
        <v>1292395.9</v>
      </c>
      <c r="F8" s="24">
        <v>94434.6</v>
      </c>
      <c r="G8" s="24"/>
    </row>
    <row r="9" ht="18" customHeight="1" spans="1:7">
      <c r="A9" s="125" t="s">
        <v>87</v>
      </c>
      <c r="B9" s="125" t="s">
        <v>88</v>
      </c>
      <c r="C9" s="24">
        <v>1002040</v>
      </c>
      <c r="D9" s="24">
        <v>1002040</v>
      </c>
      <c r="E9" s="24">
        <v>997240</v>
      </c>
      <c r="F9" s="24">
        <v>4800</v>
      </c>
      <c r="G9" s="24"/>
    </row>
    <row r="10" ht="18" customHeight="1" spans="1:7">
      <c r="A10" s="126" t="s">
        <v>89</v>
      </c>
      <c r="B10" s="126" t="s">
        <v>90</v>
      </c>
      <c r="C10" s="24">
        <v>254800</v>
      </c>
      <c r="D10" s="24">
        <v>254800</v>
      </c>
      <c r="E10" s="24">
        <v>250000</v>
      </c>
      <c r="F10" s="24">
        <v>4800</v>
      </c>
      <c r="G10" s="24"/>
    </row>
    <row r="11" ht="18" customHeight="1" spans="1:7">
      <c r="A11" s="126" t="s">
        <v>91</v>
      </c>
      <c r="B11" s="126" t="s">
        <v>92</v>
      </c>
      <c r="C11" s="24">
        <v>46000</v>
      </c>
      <c r="D11" s="24">
        <v>46000</v>
      </c>
      <c r="E11" s="24">
        <v>46000</v>
      </c>
      <c r="F11" s="24"/>
      <c r="G11" s="24"/>
    </row>
    <row r="12" ht="18" customHeight="1" spans="1:7">
      <c r="A12" s="126" t="s">
        <v>93</v>
      </c>
      <c r="B12" s="126" t="s">
        <v>94</v>
      </c>
      <c r="C12" s="24">
        <v>701240</v>
      </c>
      <c r="D12" s="24">
        <v>701240</v>
      </c>
      <c r="E12" s="24">
        <v>701240</v>
      </c>
      <c r="F12" s="24"/>
      <c r="G12" s="24"/>
    </row>
    <row r="13" ht="18" customHeight="1" spans="1:7">
      <c r="A13" s="125" t="s">
        <v>95</v>
      </c>
      <c r="B13" s="125" t="s">
        <v>96</v>
      </c>
      <c r="C13" s="24">
        <v>284256</v>
      </c>
      <c r="D13" s="24">
        <v>284256</v>
      </c>
      <c r="E13" s="24">
        <v>284256</v>
      </c>
      <c r="F13" s="24"/>
      <c r="G13" s="24"/>
    </row>
    <row r="14" ht="18" customHeight="1" spans="1:7">
      <c r="A14" s="126" t="s">
        <v>97</v>
      </c>
      <c r="B14" s="126" t="s">
        <v>98</v>
      </c>
      <c r="C14" s="24">
        <v>284256</v>
      </c>
      <c r="D14" s="24">
        <v>284256</v>
      </c>
      <c r="E14" s="24">
        <v>284256</v>
      </c>
      <c r="F14" s="24"/>
      <c r="G14" s="24"/>
    </row>
    <row r="15" ht="18" customHeight="1" spans="1:7">
      <c r="A15" s="125" t="s">
        <v>99</v>
      </c>
      <c r="B15" s="125" t="s">
        <v>100</v>
      </c>
      <c r="C15" s="24">
        <v>89634.6</v>
      </c>
      <c r="D15" s="24">
        <v>89634.6</v>
      </c>
      <c r="E15" s="24"/>
      <c r="F15" s="24">
        <v>89634.6</v>
      </c>
      <c r="G15" s="24"/>
    </row>
    <row r="16" ht="18" customHeight="1" spans="1:7">
      <c r="A16" s="126" t="s">
        <v>101</v>
      </c>
      <c r="B16" s="126" t="s">
        <v>102</v>
      </c>
      <c r="C16" s="24">
        <v>89634.6</v>
      </c>
      <c r="D16" s="24">
        <v>89634.6</v>
      </c>
      <c r="E16" s="24"/>
      <c r="F16" s="24">
        <v>89634.6</v>
      </c>
      <c r="G16" s="24"/>
    </row>
    <row r="17" ht="18" customHeight="1" spans="1:7">
      <c r="A17" s="125" t="s">
        <v>103</v>
      </c>
      <c r="B17" s="125" t="s">
        <v>104</v>
      </c>
      <c r="C17" s="24">
        <v>10899.9</v>
      </c>
      <c r="D17" s="24">
        <v>10899.9</v>
      </c>
      <c r="E17" s="24">
        <v>10899.9</v>
      </c>
      <c r="F17" s="24"/>
      <c r="G17" s="24"/>
    </row>
    <row r="18" ht="18" customHeight="1" spans="1:7">
      <c r="A18" s="126" t="s">
        <v>105</v>
      </c>
      <c r="B18" s="126" t="s">
        <v>104</v>
      </c>
      <c r="C18" s="24">
        <v>10899.9</v>
      </c>
      <c r="D18" s="24">
        <v>10899.9</v>
      </c>
      <c r="E18" s="24">
        <v>10899.9</v>
      </c>
      <c r="F18" s="24"/>
      <c r="G18" s="24"/>
    </row>
    <row r="19" ht="18" customHeight="1" spans="1:7">
      <c r="A19" s="35" t="s">
        <v>106</v>
      </c>
      <c r="B19" s="35" t="s">
        <v>107</v>
      </c>
      <c r="C19" s="24">
        <v>317009.63</v>
      </c>
      <c r="D19" s="24">
        <v>317009.63</v>
      </c>
      <c r="E19" s="24">
        <v>317009.63</v>
      </c>
      <c r="F19" s="24"/>
      <c r="G19" s="24"/>
    </row>
    <row r="20" ht="18" customHeight="1" spans="1:7">
      <c r="A20" s="125" t="s">
        <v>108</v>
      </c>
      <c r="B20" s="125" t="s">
        <v>109</v>
      </c>
      <c r="C20" s="24">
        <v>317009.63</v>
      </c>
      <c r="D20" s="24">
        <v>317009.63</v>
      </c>
      <c r="E20" s="24">
        <v>317009.63</v>
      </c>
      <c r="F20" s="24"/>
      <c r="G20" s="24"/>
    </row>
    <row r="21" ht="18" customHeight="1" spans="1:7">
      <c r="A21" s="126" t="s">
        <v>110</v>
      </c>
      <c r="B21" s="126" t="s">
        <v>111</v>
      </c>
      <c r="C21" s="24">
        <v>178526.52</v>
      </c>
      <c r="D21" s="24">
        <v>178526.52</v>
      </c>
      <c r="E21" s="24">
        <v>178526.52</v>
      </c>
      <c r="F21" s="24"/>
      <c r="G21" s="24"/>
    </row>
    <row r="22" ht="18" customHeight="1" spans="1:7">
      <c r="A22" s="126" t="s">
        <v>112</v>
      </c>
      <c r="B22" s="126" t="s">
        <v>113</v>
      </c>
      <c r="C22" s="24">
        <v>98892.49</v>
      </c>
      <c r="D22" s="24">
        <v>98892.49</v>
      </c>
      <c r="E22" s="24">
        <v>98892.49</v>
      </c>
      <c r="F22" s="24"/>
      <c r="G22" s="24"/>
    </row>
    <row r="23" ht="18" customHeight="1" spans="1:7">
      <c r="A23" s="126" t="s">
        <v>114</v>
      </c>
      <c r="B23" s="126" t="s">
        <v>115</v>
      </c>
      <c r="C23" s="24">
        <v>18720</v>
      </c>
      <c r="D23" s="24">
        <v>18720</v>
      </c>
      <c r="E23" s="24">
        <v>18720</v>
      </c>
      <c r="F23" s="24"/>
      <c r="G23" s="24"/>
    </row>
    <row r="24" ht="18" customHeight="1" spans="1:7">
      <c r="A24" s="126" t="s">
        <v>116</v>
      </c>
      <c r="B24" s="126" t="s">
        <v>117</v>
      </c>
      <c r="C24" s="24">
        <v>20870.62</v>
      </c>
      <c r="D24" s="24">
        <v>20870.62</v>
      </c>
      <c r="E24" s="24">
        <v>20870.62</v>
      </c>
      <c r="F24" s="24"/>
      <c r="G24" s="24"/>
    </row>
    <row r="25" ht="18" customHeight="1" spans="1:7">
      <c r="A25" s="35" t="s">
        <v>118</v>
      </c>
      <c r="B25" s="35" t="s">
        <v>119</v>
      </c>
      <c r="C25" s="24">
        <v>14070473.76</v>
      </c>
      <c r="D25" s="24">
        <v>5703663.76</v>
      </c>
      <c r="E25" s="24">
        <v>5189571.68</v>
      </c>
      <c r="F25" s="24">
        <v>514092.08</v>
      </c>
      <c r="G25" s="24">
        <v>8366810</v>
      </c>
    </row>
    <row r="26" ht="18" customHeight="1" spans="1:7">
      <c r="A26" s="125" t="s">
        <v>120</v>
      </c>
      <c r="B26" s="125" t="s">
        <v>121</v>
      </c>
      <c r="C26" s="24">
        <v>14070473.76</v>
      </c>
      <c r="D26" s="24">
        <v>5703663.76</v>
      </c>
      <c r="E26" s="24">
        <v>5189571.68</v>
      </c>
      <c r="F26" s="24">
        <v>514092.08</v>
      </c>
      <c r="G26" s="24">
        <v>8366810</v>
      </c>
    </row>
    <row r="27" ht="18" customHeight="1" spans="1:7">
      <c r="A27" s="126" t="s">
        <v>122</v>
      </c>
      <c r="B27" s="126" t="s">
        <v>123</v>
      </c>
      <c r="C27" s="24">
        <v>3941084.96</v>
      </c>
      <c r="D27" s="24">
        <v>3941084.96</v>
      </c>
      <c r="E27" s="24">
        <v>3508719.68</v>
      </c>
      <c r="F27" s="24">
        <v>432365.28</v>
      </c>
      <c r="G27" s="24"/>
    </row>
    <row r="28" ht="18" customHeight="1" spans="1:7">
      <c r="A28" s="126" t="s">
        <v>124</v>
      </c>
      <c r="B28" s="126" t="s">
        <v>125</v>
      </c>
      <c r="C28" s="24">
        <v>2300000</v>
      </c>
      <c r="D28" s="24"/>
      <c r="E28" s="24"/>
      <c r="F28" s="24"/>
      <c r="G28" s="24">
        <v>2300000</v>
      </c>
    </row>
    <row r="29" ht="18" customHeight="1" spans="1:7">
      <c r="A29" s="126" t="s">
        <v>126</v>
      </c>
      <c r="B29" s="126" t="s">
        <v>127</v>
      </c>
      <c r="C29" s="24">
        <v>1866810</v>
      </c>
      <c r="D29" s="24"/>
      <c r="E29" s="24"/>
      <c r="F29" s="24"/>
      <c r="G29" s="24">
        <v>1866810</v>
      </c>
    </row>
    <row r="30" ht="18" customHeight="1" spans="1:7">
      <c r="A30" s="126" t="s">
        <v>128</v>
      </c>
      <c r="B30" s="126" t="s">
        <v>129</v>
      </c>
      <c r="C30" s="24">
        <v>400000</v>
      </c>
      <c r="D30" s="24"/>
      <c r="E30" s="24"/>
      <c r="F30" s="24"/>
      <c r="G30" s="24">
        <v>400000</v>
      </c>
    </row>
    <row r="31" ht="18" customHeight="1" spans="1:7">
      <c r="A31" s="126" t="s">
        <v>130</v>
      </c>
      <c r="B31" s="126" t="s">
        <v>131</v>
      </c>
      <c r="C31" s="24">
        <v>100000</v>
      </c>
      <c r="D31" s="24"/>
      <c r="E31" s="24"/>
      <c r="F31" s="24"/>
      <c r="G31" s="24">
        <v>100000</v>
      </c>
    </row>
    <row r="32" ht="18" customHeight="1" spans="1:7">
      <c r="A32" s="126" t="s">
        <v>132</v>
      </c>
      <c r="B32" s="126" t="s">
        <v>133</v>
      </c>
      <c r="C32" s="24">
        <v>200000</v>
      </c>
      <c r="D32" s="24"/>
      <c r="E32" s="24"/>
      <c r="F32" s="24"/>
      <c r="G32" s="24">
        <v>200000</v>
      </c>
    </row>
    <row r="33" ht="18" customHeight="1" spans="1:7">
      <c r="A33" s="126" t="s">
        <v>134</v>
      </c>
      <c r="B33" s="126" t="s">
        <v>135</v>
      </c>
      <c r="C33" s="24">
        <v>1762578.8</v>
      </c>
      <c r="D33" s="24">
        <v>1762578.8</v>
      </c>
      <c r="E33" s="24">
        <v>1680852</v>
      </c>
      <c r="F33" s="24">
        <v>81726.8</v>
      </c>
      <c r="G33" s="24"/>
    </row>
    <row r="34" ht="18" customHeight="1" spans="1:7">
      <c r="A34" s="126" t="s">
        <v>136</v>
      </c>
      <c r="B34" s="126" t="s">
        <v>137</v>
      </c>
      <c r="C34" s="24">
        <v>3500000</v>
      </c>
      <c r="D34" s="24"/>
      <c r="E34" s="24"/>
      <c r="F34" s="24"/>
      <c r="G34" s="24">
        <v>3500000</v>
      </c>
    </row>
    <row r="35" ht="18" customHeight="1" spans="1:7">
      <c r="A35" s="35" t="s">
        <v>138</v>
      </c>
      <c r="B35" s="35" t="s">
        <v>139</v>
      </c>
      <c r="C35" s="24">
        <v>525930</v>
      </c>
      <c r="D35" s="24">
        <v>525930</v>
      </c>
      <c r="E35" s="24">
        <v>525930</v>
      </c>
      <c r="F35" s="24"/>
      <c r="G35" s="24"/>
    </row>
    <row r="36" ht="18" customHeight="1" spans="1:7">
      <c r="A36" s="125" t="s">
        <v>140</v>
      </c>
      <c r="B36" s="125" t="s">
        <v>141</v>
      </c>
      <c r="C36" s="24">
        <v>525930</v>
      </c>
      <c r="D36" s="24">
        <v>525930</v>
      </c>
      <c r="E36" s="24">
        <v>525930</v>
      </c>
      <c r="F36" s="24"/>
      <c r="G36" s="24"/>
    </row>
    <row r="37" ht="18" customHeight="1" spans="1:7">
      <c r="A37" s="126" t="s">
        <v>142</v>
      </c>
      <c r="B37" s="126" t="s">
        <v>143</v>
      </c>
      <c r="C37" s="24">
        <v>525930</v>
      </c>
      <c r="D37" s="24">
        <v>525930</v>
      </c>
      <c r="E37" s="24">
        <v>525930</v>
      </c>
      <c r="F37" s="24"/>
      <c r="G37" s="24"/>
    </row>
    <row r="38" ht="18" customHeight="1" spans="1:7">
      <c r="A38" s="35" t="s">
        <v>144</v>
      </c>
      <c r="B38" s="35" t="s">
        <v>145</v>
      </c>
      <c r="C38" s="24">
        <v>23428917.36</v>
      </c>
      <c r="D38" s="24">
        <v>86817.36</v>
      </c>
      <c r="E38" s="24">
        <v>86817.36</v>
      </c>
      <c r="F38" s="24"/>
      <c r="G38" s="24">
        <v>23342100</v>
      </c>
    </row>
    <row r="39" ht="18" customHeight="1" spans="1:7">
      <c r="A39" s="125" t="s">
        <v>146</v>
      </c>
      <c r="B39" s="125" t="s">
        <v>147</v>
      </c>
      <c r="C39" s="24">
        <v>23428917.36</v>
      </c>
      <c r="D39" s="24">
        <v>86817.36</v>
      </c>
      <c r="E39" s="24">
        <v>86817.36</v>
      </c>
      <c r="F39" s="24"/>
      <c r="G39" s="24">
        <v>23342100</v>
      </c>
    </row>
    <row r="40" ht="18" customHeight="1" spans="1:7">
      <c r="A40" s="126" t="s">
        <v>148</v>
      </c>
      <c r="B40" s="126" t="s">
        <v>149</v>
      </c>
      <c r="C40" s="24">
        <v>23428917.36</v>
      </c>
      <c r="D40" s="24">
        <v>86817.36</v>
      </c>
      <c r="E40" s="24">
        <v>86817.36</v>
      </c>
      <c r="F40" s="24"/>
      <c r="G40" s="24">
        <v>23342100</v>
      </c>
    </row>
    <row r="41" ht="18" customHeight="1" spans="1:7">
      <c r="A41" s="164" t="s">
        <v>155</v>
      </c>
      <c r="B41" s="165" t="s">
        <v>155</v>
      </c>
      <c r="C41" s="24">
        <v>39729161.25</v>
      </c>
      <c r="D41" s="24">
        <v>8020251.25</v>
      </c>
      <c r="E41" s="24">
        <v>7411724.57</v>
      </c>
      <c r="F41" s="24">
        <v>608526.68</v>
      </c>
      <c r="G41" s="24">
        <v>31708910</v>
      </c>
    </row>
  </sheetData>
  <mergeCells count="7">
    <mergeCell ref="A3:G3"/>
    <mergeCell ref="A4:E4"/>
    <mergeCell ref="A5:B5"/>
    <mergeCell ref="D5:F5"/>
    <mergeCell ref="A41:B41"/>
    <mergeCell ref="C5:C6"/>
    <mergeCell ref="G5:G6"/>
  </mergeCells>
  <printOptions horizontalCentered="1"/>
  <pageMargins left="0.39" right="0.39" top="0.58" bottom="0.58" header="0.5" footer="0.5"/>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2"/>
  <sheetViews>
    <sheetView showZeros="0" workbookViewId="0">
      <pane ySplit="1" topLeftCell="A2" activePane="bottomLeft" state="frozen"/>
      <selection/>
      <selection pane="bottomLeft" activeCell="A1" sqref="A1"/>
    </sheetView>
  </sheetViews>
  <sheetFormatPr defaultColWidth="9.14285714285714" defaultRowHeight="14.25" customHeight="1" outlineLevelCol="6"/>
  <cols>
    <col min="1" max="1" width="23.5714285714286" customWidth="1"/>
    <col min="2" max="7" width="22.847619047619" customWidth="1"/>
  </cols>
  <sheetData>
    <row r="1" customHeight="1" spans="1:7">
      <c r="A1" s="146"/>
      <c r="B1" s="146"/>
      <c r="C1" s="146"/>
      <c r="D1" s="146"/>
      <c r="E1" s="146"/>
      <c r="F1" s="146"/>
      <c r="G1" s="146"/>
    </row>
    <row r="2" ht="15" customHeight="1" spans="1:7">
      <c r="A2" s="147"/>
      <c r="B2" s="148"/>
      <c r="C2" s="149"/>
      <c r="D2" s="66"/>
      <c r="G2" s="91" t="s">
        <v>203</v>
      </c>
    </row>
    <row r="3" ht="39" customHeight="1" spans="1:7">
      <c r="A3" s="135" t="str">
        <f>"2025"&amp;"年“三公”经费支出预算表"</f>
        <v>2025年“三公”经费支出预算表</v>
      </c>
      <c r="B3" s="56"/>
      <c r="C3" s="56"/>
      <c r="D3" s="56"/>
      <c r="E3" s="56"/>
      <c r="F3" s="56"/>
      <c r="G3" s="56"/>
    </row>
    <row r="4" ht="18.75" customHeight="1" spans="1:7">
      <c r="A4" s="43" t="str">
        <f>"单位名称："&amp;"双江拉祜族佤族布朗族傣族自治县自然资源局"</f>
        <v>单位名称：双江拉祜族佤族布朗族傣族自治县自然资源局</v>
      </c>
      <c r="B4" s="148"/>
      <c r="C4" s="149"/>
      <c r="D4" s="66"/>
      <c r="E4" s="31"/>
      <c r="G4" s="91" t="s">
        <v>204</v>
      </c>
    </row>
    <row r="5" ht="18.75" customHeight="1" spans="1:7">
      <c r="A5" s="11" t="s">
        <v>205</v>
      </c>
      <c r="B5" s="11" t="s">
        <v>206</v>
      </c>
      <c r="C5" s="32" t="s">
        <v>207</v>
      </c>
      <c r="D5" s="13" t="s">
        <v>208</v>
      </c>
      <c r="E5" s="14"/>
      <c r="F5" s="15"/>
      <c r="G5" s="32" t="s">
        <v>209</v>
      </c>
    </row>
    <row r="6" ht="18.75" customHeight="1" spans="1:7">
      <c r="A6" s="18"/>
      <c r="B6" s="150"/>
      <c r="C6" s="34"/>
      <c r="D6" s="70" t="s">
        <v>58</v>
      </c>
      <c r="E6" s="70" t="s">
        <v>210</v>
      </c>
      <c r="F6" s="70" t="s">
        <v>211</v>
      </c>
      <c r="G6" s="34"/>
    </row>
    <row r="7" ht="18.75" customHeight="1" spans="1:7">
      <c r="A7" s="151" t="s">
        <v>56</v>
      </c>
      <c r="B7" s="152">
        <v>1</v>
      </c>
      <c r="C7" s="153">
        <v>2</v>
      </c>
      <c r="D7" s="154">
        <v>3</v>
      </c>
      <c r="E7" s="154">
        <v>4</v>
      </c>
      <c r="F7" s="154">
        <v>5</v>
      </c>
      <c r="G7" s="153">
        <v>6</v>
      </c>
    </row>
    <row r="8" ht="18.75" customHeight="1" spans="1:7">
      <c r="A8" s="151" t="s">
        <v>56</v>
      </c>
      <c r="B8" s="155">
        <v>54000</v>
      </c>
      <c r="C8" s="155"/>
      <c r="D8" s="155">
        <v>34000</v>
      </c>
      <c r="E8" s="155"/>
      <c r="F8" s="155">
        <v>34000</v>
      </c>
      <c r="G8" s="155">
        <v>20000</v>
      </c>
    </row>
    <row r="9" ht="18.75" customHeight="1" spans="1:7">
      <c r="A9" s="156" t="s">
        <v>212</v>
      </c>
      <c r="B9" s="155"/>
      <c r="C9" s="155"/>
      <c r="D9" s="155"/>
      <c r="E9" s="155"/>
      <c r="F9" s="155"/>
      <c r="G9" s="155"/>
    </row>
    <row r="10" ht="18.75" customHeight="1" spans="1:7">
      <c r="A10" s="156" t="s">
        <v>213</v>
      </c>
      <c r="B10" s="155">
        <v>54000</v>
      </c>
      <c r="C10" s="155"/>
      <c r="D10" s="155">
        <v>34000</v>
      </c>
      <c r="E10" s="155"/>
      <c r="F10" s="155">
        <v>34000</v>
      </c>
      <c r="G10" s="155">
        <v>20000</v>
      </c>
    </row>
    <row r="11" ht="18.75" customHeight="1" spans="1:7">
      <c r="A11" s="156" t="s">
        <v>214</v>
      </c>
      <c r="B11" s="155"/>
      <c r="C11" s="155"/>
      <c r="D11" s="155"/>
      <c r="E11" s="155"/>
      <c r="F11" s="155"/>
      <c r="G11" s="155"/>
    </row>
    <row r="12" ht="18.75" customHeight="1" spans="1:7">
      <c r="A12" s="156" t="s">
        <v>215</v>
      </c>
      <c r="B12" s="155"/>
      <c r="C12" s="155"/>
      <c r="D12" s="155"/>
      <c r="E12" s="155"/>
      <c r="F12" s="155"/>
      <c r="G12" s="155"/>
    </row>
  </sheetData>
  <mergeCells count="7">
    <mergeCell ref="A3:G3"/>
    <mergeCell ref="A4:D4"/>
    <mergeCell ref="D5:F5"/>
    <mergeCell ref="A5:A7"/>
    <mergeCell ref="B5:B6"/>
    <mergeCell ref="C5:C6"/>
    <mergeCell ref="G5:G6"/>
  </mergeCells>
  <printOptions horizontalCentered="1"/>
  <pageMargins left="0.39" right="0.39" top="0.58" bottom="0.58" header="0.51" footer="0.51"/>
  <pageSetup paperSize="9" fitToHeight="10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53"/>
  <sheetViews>
    <sheetView showZeros="0" workbookViewId="0">
      <pane ySplit="1" topLeftCell="A2" activePane="bottomLeft" state="frozen"/>
      <selection/>
      <selection pane="bottomLeft" activeCell="A1" sqref="A1 A1 A1 A1 A1 A1 A1 A1 A1 A1 A1 A1 A1 A1 A1 A1 A1 A1 A1 A1 A1 A1 A1"/>
    </sheetView>
  </sheetViews>
  <sheetFormatPr defaultColWidth="9.14285714285714" defaultRowHeight="14.25" customHeight="1"/>
  <cols>
    <col min="1" max="1" width="32.847619047619" customWidth="1"/>
    <col min="2" max="2" width="25.4190476190476" customWidth="1"/>
    <col min="3" max="3" width="26.5714285714286" customWidth="1"/>
    <col min="4" max="4" width="10.1428571428571" customWidth="1"/>
    <col min="5" max="5" width="28.5904761904762" customWidth="1"/>
    <col min="6" max="6" width="10.2857142857143" customWidth="1"/>
    <col min="7" max="7" width="23" customWidth="1"/>
    <col min="8" max="21" width="19.847619047619" customWidth="1"/>
    <col min="22" max="23" width="20"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5" customHeight="1" spans="2:23">
      <c r="B2" s="133"/>
      <c r="D2" s="134"/>
      <c r="E2" s="134"/>
      <c r="F2" s="134"/>
      <c r="G2" s="134"/>
      <c r="H2" s="71"/>
      <c r="I2" s="71"/>
      <c r="J2" s="71"/>
      <c r="K2" s="71"/>
      <c r="L2" s="71"/>
      <c r="M2" s="71"/>
      <c r="N2" s="31"/>
      <c r="O2" s="31"/>
      <c r="P2" s="31"/>
      <c r="Q2" s="71"/>
      <c r="U2" s="133"/>
      <c r="W2" s="40" t="s">
        <v>216</v>
      </c>
    </row>
    <row r="3" ht="39.75" customHeight="1" spans="1:23">
      <c r="A3" s="135" t="str">
        <f>"2025"&amp;"年部门基本支出预算表"</f>
        <v>2025年部门基本支出预算表</v>
      </c>
      <c r="B3" s="56"/>
      <c r="C3" s="56"/>
      <c r="D3" s="56"/>
      <c r="E3" s="56"/>
      <c r="F3" s="56"/>
      <c r="G3" s="56"/>
      <c r="H3" s="56"/>
      <c r="I3" s="56"/>
      <c r="J3" s="56"/>
      <c r="K3" s="56"/>
      <c r="L3" s="56"/>
      <c r="M3" s="56"/>
      <c r="N3" s="7"/>
      <c r="O3" s="7"/>
      <c r="P3" s="7"/>
      <c r="Q3" s="56"/>
      <c r="R3" s="56"/>
      <c r="S3" s="56"/>
      <c r="T3" s="56"/>
      <c r="U3" s="56"/>
      <c r="V3" s="56"/>
      <c r="W3" s="56"/>
    </row>
    <row r="4" ht="18.75" customHeight="1" spans="1:23">
      <c r="A4" s="8" t="str">
        <f>"单位名称："&amp;"双江拉祜族佤族布朗族傣族自治县自然资源局"</f>
        <v>单位名称：双江拉祜族佤族布朗族傣族自治县自然资源局</v>
      </c>
      <c r="B4" s="136"/>
      <c r="C4" s="136"/>
      <c r="D4" s="136"/>
      <c r="E4" s="136"/>
      <c r="F4" s="136"/>
      <c r="G4" s="136"/>
      <c r="H4" s="75"/>
      <c r="I4" s="75"/>
      <c r="J4" s="75"/>
      <c r="K4" s="75"/>
      <c r="L4" s="75"/>
      <c r="M4" s="75"/>
      <c r="N4" s="97"/>
      <c r="O4" s="97"/>
      <c r="P4" s="97"/>
      <c r="Q4" s="75"/>
      <c r="U4" s="133"/>
      <c r="W4" s="40" t="s">
        <v>204</v>
      </c>
    </row>
    <row r="5" ht="18" customHeight="1" spans="1:23">
      <c r="A5" s="11" t="s">
        <v>217</v>
      </c>
      <c r="B5" s="11" t="s">
        <v>218</v>
      </c>
      <c r="C5" s="11" t="s">
        <v>219</v>
      </c>
      <c r="D5" s="11" t="s">
        <v>220</v>
      </c>
      <c r="E5" s="11" t="s">
        <v>221</v>
      </c>
      <c r="F5" s="11" t="s">
        <v>222</v>
      </c>
      <c r="G5" s="11" t="s">
        <v>223</v>
      </c>
      <c r="H5" s="137" t="s">
        <v>224</v>
      </c>
      <c r="I5" s="68" t="s">
        <v>224</v>
      </c>
      <c r="J5" s="68"/>
      <c r="K5" s="68"/>
      <c r="L5" s="68"/>
      <c r="M5" s="68"/>
      <c r="N5" s="14"/>
      <c r="O5" s="14"/>
      <c r="P5" s="14"/>
      <c r="Q5" s="78" t="s">
        <v>62</v>
      </c>
      <c r="R5" s="68" t="s">
        <v>79</v>
      </c>
      <c r="S5" s="68"/>
      <c r="T5" s="68"/>
      <c r="U5" s="68"/>
      <c r="V5" s="68"/>
      <c r="W5" s="143"/>
    </row>
    <row r="6" ht="18" customHeight="1" spans="1:23">
      <c r="A6" s="16"/>
      <c r="B6" s="132"/>
      <c r="C6" s="16"/>
      <c r="D6" s="16"/>
      <c r="E6" s="16"/>
      <c r="F6" s="16"/>
      <c r="G6" s="16"/>
      <c r="H6" s="111" t="s">
        <v>225</v>
      </c>
      <c r="I6" s="137" t="s">
        <v>59</v>
      </c>
      <c r="J6" s="68"/>
      <c r="K6" s="68"/>
      <c r="L6" s="68"/>
      <c r="M6" s="143"/>
      <c r="N6" s="13" t="s">
        <v>226</v>
      </c>
      <c r="O6" s="14"/>
      <c r="P6" s="15"/>
      <c r="Q6" s="11" t="s">
        <v>62</v>
      </c>
      <c r="R6" s="137" t="s">
        <v>79</v>
      </c>
      <c r="S6" s="78" t="s">
        <v>65</v>
      </c>
      <c r="T6" s="68" t="s">
        <v>79</v>
      </c>
      <c r="U6" s="78" t="s">
        <v>67</v>
      </c>
      <c r="V6" s="78" t="s">
        <v>68</v>
      </c>
      <c r="W6" s="145" t="s">
        <v>69</v>
      </c>
    </row>
    <row r="7" ht="18.75" customHeight="1" spans="1:23">
      <c r="A7" s="33"/>
      <c r="B7" s="33"/>
      <c r="C7" s="33"/>
      <c r="D7" s="33"/>
      <c r="E7" s="33"/>
      <c r="F7" s="33"/>
      <c r="G7" s="33"/>
      <c r="H7" s="33"/>
      <c r="I7" s="144" t="s">
        <v>227</v>
      </c>
      <c r="J7" s="11" t="s">
        <v>228</v>
      </c>
      <c r="K7" s="11" t="s">
        <v>229</v>
      </c>
      <c r="L7" s="11" t="s">
        <v>230</v>
      </c>
      <c r="M7" s="11" t="s">
        <v>231</v>
      </c>
      <c r="N7" s="11" t="s">
        <v>59</v>
      </c>
      <c r="O7" s="11" t="s">
        <v>60</v>
      </c>
      <c r="P7" s="11" t="s">
        <v>61</v>
      </c>
      <c r="Q7" s="33"/>
      <c r="R7" s="11" t="s">
        <v>58</v>
      </c>
      <c r="S7" s="11" t="s">
        <v>65</v>
      </c>
      <c r="T7" s="11" t="s">
        <v>232</v>
      </c>
      <c r="U7" s="11" t="s">
        <v>67</v>
      </c>
      <c r="V7" s="11" t="s">
        <v>68</v>
      </c>
      <c r="W7" s="11" t="s">
        <v>69</v>
      </c>
    </row>
    <row r="8" ht="37.5" customHeight="1" spans="1:23">
      <c r="A8" s="114"/>
      <c r="B8" s="114"/>
      <c r="C8" s="114"/>
      <c r="D8" s="114"/>
      <c r="E8" s="114"/>
      <c r="F8" s="114"/>
      <c r="G8" s="114"/>
      <c r="H8" s="114"/>
      <c r="I8" s="96"/>
      <c r="J8" s="18" t="s">
        <v>233</v>
      </c>
      <c r="K8" s="18" t="s">
        <v>229</v>
      </c>
      <c r="L8" s="18" t="s">
        <v>230</v>
      </c>
      <c r="M8" s="18" t="s">
        <v>231</v>
      </c>
      <c r="N8" s="18" t="s">
        <v>229</v>
      </c>
      <c r="O8" s="18" t="s">
        <v>230</v>
      </c>
      <c r="P8" s="18" t="s">
        <v>231</v>
      </c>
      <c r="Q8" s="18" t="s">
        <v>62</v>
      </c>
      <c r="R8" s="18" t="s">
        <v>58</v>
      </c>
      <c r="S8" s="18" t="s">
        <v>65</v>
      </c>
      <c r="T8" s="18" t="s">
        <v>232</v>
      </c>
      <c r="U8" s="18" t="s">
        <v>67</v>
      </c>
      <c r="V8" s="18" t="s">
        <v>68</v>
      </c>
      <c r="W8" s="18" t="s">
        <v>69</v>
      </c>
    </row>
    <row r="9" ht="19.5" customHeight="1" spans="1:23">
      <c r="A9" s="138">
        <v>1</v>
      </c>
      <c r="B9" s="138">
        <v>2</v>
      </c>
      <c r="C9" s="138">
        <v>3</v>
      </c>
      <c r="D9" s="138">
        <v>4</v>
      </c>
      <c r="E9" s="138">
        <v>5</v>
      </c>
      <c r="F9" s="138">
        <v>6</v>
      </c>
      <c r="G9" s="138">
        <v>7</v>
      </c>
      <c r="H9" s="138">
        <v>8</v>
      </c>
      <c r="I9" s="138">
        <v>9</v>
      </c>
      <c r="J9" s="138">
        <v>10</v>
      </c>
      <c r="K9" s="138">
        <v>11</v>
      </c>
      <c r="L9" s="138">
        <v>12</v>
      </c>
      <c r="M9" s="138">
        <v>13</v>
      </c>
      <c r="N9" s="138">
        <v>14</v>
      </c>
      <c r="O9" s="138">
        <v>15</v>
      </c>
      <c r="P9" s="138">
        <v>16</v>
      </c>
      <c r="Q9" s="138">
        <v>17</v>
      </c>
      <c r="R9" s="138">
        <v>18</v>
      </c>
      <c r="S9" s="138">
        <v>19</v>
      </c>
      <c r="T9" s="138">
        <v>20</v>
      </c>
      <c r="U9" s="138">
        <v>21</v>
      </c>
      <c r="V9" s="138">
        <v>22</v>
      </c>
      <c r="W9" s="138">
        <v>23</v>
      </c>
    </row>
    <row r="10" ht="21" customHeight="1" spans="1:23">
      <c r="A10" s="139" t="s">
        <v>71</v>
      </c>
      <c r="B10" s="139"/>
      <c r="C10" s="139"/>
      <c r="D10" s="139"/>
      <c r="E10" s="139"/>
      <c r="F10" s="139"/>
      <c r="G10" s="139"/>
      <c r="H10" s="24">
        <v>8020251.25</v>
      </c>
      <c r="I10" s="24">
        <v>8020251.25</v>
      </c>
      <c r="J10" s="24"/>
      <c r="K10" s="24"/>
      <c r="L10" s="24">
        <v>8020251.25</v>
      </c>
      <c r="M10" s="24"/>
      <c r="N10" s="24"/>
      <c r="O10" s="24"/>
      <c r="P10" s="24"/>
      <c r="Q10" s="24"/>
      <c r="R10" s="24"/>
      <c r="S10" s="24"/>
      <c r="T10" s="24"/>
      <c r="U10" s="24"/>
      <c r="V10" s="24"/>
      <c r="W10" s="24"/>
    </row>
    <row r="11" ht="21" customHeight="1" spans="1:23">
      <c r="A11" s="140" t="s">
        <v>71</v>
      </c>
      <c r="B11" s="22"/>
      <c r="C11" s="22"/>
      <c r="D11" s="22"/>
      <c r="E11" s="22"/>
      <c r="F11" s="22"/>
      <c r="G11" s="22"/>
      <c r="H11" s="24">
        <v>8020251.25</v>
      </c>
      <c r="I11" s="24">
        <v>8020251.25</v>
      </c>
      <c r="J11" s="24"/>
      <c r="K11" s="24"/>
      <c r="L11" s="24">
        <v>8020251.25</v>
      </c>
      <c r="M11" s="24"/>
      <c r="N11" s="24"/>
      <c r="O11" s="24"/>
      <c r="P11" s="24"/>
      <c r="Q11" s="24"/>
      <c r="R11" s="24"/>
      <c r="S11" s="24"/>
      <c r="T11" s="24"/>
      <c r="U11" s="24"/>
      <c r="V11" s="24"/>
      <c r="W11" s="24"/>
    </row>
    <row r="12" ht="21" customHeight="1" spans="1:23">
      <c r="A12" s="26"/>
      <c r="B12" s="22" t="s">
        <v>234</v>
      </c>
      <c r="C12" s="22" t="s">
        <v>235</v>
      </c>
      <c r="D12" s="22" t="s">
        <v>122</v>
      </c>
      <c r="E12" s="22" t="s">
        <v>123</v>
      </c>
      <c r="F12" s="22" t="s">
        <v>236</v>
      </c>
      <c r="G12" s="22" t="s">
        <v>237</v>
      </c>
      <c r="H12" s="24">
        <v>1092264</v>
      </c>
      <c r="I12" s="24">
        <v>1092264</v>
      </c>
      <c r="J12" s="24"/>
      <c r="K12" s="24"/>
      <c r="L12" s="24">
        <v>1092264</v>
      </c>
      <c r="M12" s="24"/>
      <c r="N12" s="24"/>
      <c r="O12" s="24"/>
      <c r="P12" s="24"/>
      <c r="Q12" s="24"/>
      <c r="R12" s="24"/>
      <c r="S12" s="24"/>
      <c r="T12" s="24"/>
      <c r="U12" s="24"/>
      <c r="V12" s="24"/>
      <c r="W12" s="24"/>
    </row>
    <row r="13" ht="21" customHeight="1" spans="1:23">
      <c r="A13" s="26"/>
      <c r="B13" s="22" t="s">
        <v>238</v>
      </c>
      <c r="C13" s="22" t="s">
        <v>239</v>
      </c>
      <c r="D13" s="22" t="s">
        <v>134</v>
      </c>
      <c r="E13" s="22" t="s">
        <v>135</v>
      </c>
      <c r="F13" s="22" t="s">
        <v>236</v>
      </c>
      <c r="G13" s="22" t="s">
        <v>237</v>
      </c>
      <c r="H13" s="24">
        <v>614340</v>
      </c>
      <c r="I13" s="24">
        <v>614340</v>
      </c>
      <c r="J13" s="24"/>
      <c r="K13" s="24"/>
      <c r="L13" s="24">
        <v>614340</v>
      </c>
      <c r="M13" s="24"/>
      <c r="N13" s="24"/>
      <c r="O13" s="24"/>
      <c r="P13" s="24"/>
      <c r="Q13" s="24"/>
      <c r="R13" s="24"/>
      <c r="S13" s="24"/>
      <c r="T13" s="24"/>
      <c r="U13" s="24"/>
      <c r="V13" s="24"/>
      <c r="W13" s="24"/>
    </row>
    <row r="14" ht="21" customHeight="1" spans="1:23">
      <c r="A14" s="26"/>
      <c r="B14" s="22" t="s">
        <v>234</v>
      </c>
      <c r="C14" s="22" t="s">
        <v>235</v>
      </c>
      <c r="D14" s="22" t="s">
        <v>122</v>
      </c>
      <c r="E14" s="22" t="s">
        <v>123</v>
      </c>
      <c r="F14" s="22" t="s">
        <v>240</v>
      </c>
      <c r="G14" s="22" t="s">
        <v>241</v>
      </c>
      <c r="H14" s="24">
        <v>90000</v>
      </c>
      <c r="I14" s="24">
        <v>90000</v>
      </c>
      <c r="J14" s="24"/>
      <c r="K14" s="24"/>
      <c r="L14" s="24">
        <v>90000</v>
      </c>
      <c r="M14" s="24"/>
      <c r="N14" s="24"/>
      <c r="O14" s="24"/>
      <c r="P14" s="24"/>
      <c r="Q14" s="24"/>
      <c r="R14" s="24"/>
      <c r="S14" s="24"/>
      <c r="T14" s="24"/>
      <c r="U14" s="24"/>
      <c r="V14" s="24"/>
      <c r="W14" s="24"/>
    </row>
    <row r="15" ht="21" customHeight="1" spans="1:23">
      <c r="A15" s="26"/>
      <c r="B15" s="22" t="s">
        <v>234</v>
      </c>
      <c r="C15" s="22" t="s">
        <v>235</v>
      </c>
      <c r="D15" s="22" t="s">
        <v>122</v>
      </c>
      <c r="E15" s="22" t="s">
        <v>123</v>
      </c>
      <c r="F15" s="22" t="s">
        <v>240</v>
      </c>
      <c r="G15" s="22" t="s">
        <v>241</v>
      </c>
      <c r="H15" s="24">
        <v>1629972</v>
      </c>
      <c r="I15" s="24">
        <v>1629972</v>
      </c>
      <c r="J15" s="24"/>
      <c r="K15" s="24"/>
      <c r="L15" s="24">
        <v>1629972</v>
      </c>
      <c r="M15" s="24"/>
      <c r="N15" s="24"/>
      <c r="O15" s="24"/>
      <c r="P15" s="24"/>
      <c r="Q15" s="24"/>
      <c r="R15" s="24"/>
      <c r="S15" s="24"/>
      <c r="T15" s="24"/>
      <c r="U15" s="24"/>
      <c r="V15" s="24"/>
      <c r="W15" s="24"/>
    </row>
    <row r="16" ht="21" customHeight="1" spans="1:23">
      <c r="A16" s="26"/>
      <c r="B16" s="22" t="s">
        <v>238</v>
      </c>
      <c r="C16" s="22" t="s">
        <v>239</v>
      </c>
      <c r="D16" s="22" t="s">
        <v>134</v>
      </c>
      <c r="E16" s="22" t="s">
        <v>135</v>
      </c>
      <c r="F16" s="22" t="s">
        <v>240</v>
      </c>
      <c r="G16" s="22" t="s">
        <v>241</v>
      </c>
      <c r="H16" s="24">
        <v>128100</v>
      </c>
      <c r="I16" s="24">
        <v>128100</v>
      </c>
      <c r="J16" s="24"/>
      <c r="K16" s="24"/>
      <c r="L16" s="24">
        <v>128100</v>
      </c>
      <c r="M16" s="24"/>
      <c r="N16" s="24"/>
      <c r="O16" s="24"/>
      <c r="P16" s="24"/>
      <c r="Q16" s="24"/>
      <c r="R16" s="24"/>
      <c r="S16" s="24"/>
      <c r="T16" s="24"/>
      <c r="U16" s="24"/>
      <c r="V16" s="24"/>
      <c r="W16" s="24"/>
    </row>
    <row r="17" ht="21" customHeight="1" spans="1:23">
      <c r="A17" s="26"/>
      <c r="B17" s="22" t="s">
        <v>242</v>
      </c>
      <c r="C17" s="22" t="s">
        <v>243</v>
      </c>
      <c r="D17" s="22" t="s">
        <v>122</v>
      </c>
      <c r="E17" s="22" t="s">
        <v>123</v>
      </c>
      <c r="F17" s="22" t="s">
        <v>244</v>
      </c>
      <c r="G17" s="22" t="s">
        <v>245</v>
      </c>
      <c r="H17" s="24">
        <v>475440</v>
      </c>
      <c r="I17" s="24">
        <v>475440</v>
      </c>
      <c r="J17" s="24"/>
      <c r="K17" s="24"/>
      <c r="L17" s="24">
        <v>475440</v>
      </c>
      <c r="M17" s="24"/>
      <c r="N17" s="24"/>
      <c r="O17" s="24"/>
      <c r="P17" s="24"/>
      <c r="Q17" s="24"/>
      <c r="R17" s="24"/>
      <c r="S17" s="24"/>
      <c r="T17" s="24"/>
      <c r="U17" s="24"/>
      <c r="V17" s="24"/>
      <c r="W17" s="24"/>
    </row>
    <row r="18" ht="21" customHeight="1" spans="1:23">
      <c r="A18" s="26"/>
      <c r="B18" s="22" t="s">
        <v>234</v>
      </c>
      <c r="C18" s="22" t="s">
        <v>235</v>
      </c>
      <c r="D18" s="22" t="s">
        <v>122</v>
      </c>
      <c r="E18" s="22" t="s">
        <v>123</v>
      </c>
      <c r="F18" s="22" t="s">
        <v>244</v>
      </c>
      <c r="G18" s="22" t="s">
        <v>245</v>
      </c>
      <c r="H18" s="24">
        <v>91022</v>
      </c>
      <c r="I18" s="24">
        <v>91022</v>
      </c>
      <c r="J18" s="24"/>
      <c r="K18" s="24"/>
      <c r="L18" s="24">
        <v>91022</v>
      </c>
      <c r="M18" s="24"/>
      <c r="N18" s="24"/>
      <c r="O18" s="24"/>
      <c r="P18" s="24"/>
      <c r="Q18" s="24"/>
      <c r="R18" s="24"/>
      <c r="S18" s="24"/>
      <c r="T18" s="24"/>
      <c r="U18" s="24"/>
      <c r="V18" s="24"/>
      <c r="W18" s="24"/>
    </row>
    <row r="19" ht="21" customHeight="1" spans="1:23">
      <c r="A19" s="26"/>
      <c r="B19" s="22" t="s">
        <v>238</v>
      </c>
      <c r="C19" s="22" t="s">
        <v>239</v>
      </c>
      <c r="D19" s="22" t="s">
        <v>134</v>
      </c>
      <c r="E19" s="22" t="s">
        <v>135</v>
      </c>
      <c r="F19" s="22" t="s">
        <v>246</v>
      </c>
      <c r="G19" s="22" t="s">
        <v>247</v>
      </c>
      <c r="H19" s="24">
        <v>443412</v>
      </c>
      <c r="I19" s="24">
        <v>443412</v>
      </c>
      <c r="J19" s="24"/>
      <c r="K19" s="24"/>
      <c r="L19" s="24">
        <v>443412</v>
      </c>
      <c r="M19" s="24"/>
      <c r="N19" s="24"/>
      <c r="O19" s="24"/>
      <c r="P19" s="24"/>
      <c r="Q19" s="24"/>
      <c r="R19" s="24"/>
      <c r="S19" s="24"/>
      <c r="T19" s="24"/>
      <c r="U19" s="24"/>
      <c r="V19" s="24"/>
      <c r="W19" s="24"/>
    </row>
    <row r="20" ht="21" customHeight="1" spans="1:23">
      <c r="A20" s="26"/>
      <c r="B20" s="22" t="s">
        <v>238</v>
      </c>
      <c r="C20" s="22" t="s">
        <v>239</v>
      </c>
      <c r="D20" s="22" t="s">
        <v>134</v>
      </c>
      <c r="E20" s="22" t="s">
        <v>135</v>
      </c>
      <c r="F20" s="22" t="s">
        <v>246</v>
      </c>
      <c r="G20" s="22" t="s">
        <v>247</v>
      </c>
      <c r="H20" s="24">
        <v>207000</v>
      </c>
      <c r="I20" s="24">
        <v>207000</v>
      </c>
      <c r="J20" s="24"/>
      <c r="K20" s="24"/>
      <c r="L20" s="24">
        <v>207000</v>
      </c>
      <c r="M20" s="24"/>
      <c r="N20" s="24"/>
      <c r="O20" s="24"/>
      <c r="P20" s="24"/>
      <c r="Q20" s="24"/>
      <c r="R20" s="24"/>
      <c r="S20" s="24"/>
      <c r="T20" s="24"/>
      <c r="U20" s="24"/>
      <c r="V20" s="24"/>
      <c r="W20" s="24"/>
    </row>
    <row r="21" ht="21" customHeight="1" spans="1:23">
      <c r="A21" s="26"/>
      <c r="B21" s="22" t="s">
        <v>248</v>
      </c>
      <c r="C21" s="22" t="s">
        <v>249</v>
      </c>
      <c r="D21" s="22" t="s">
        <v>134</v>
      </c>
      <c r="E21" s="22" t="s">
        <v>135</v>
      </c>
      <c r="F21" s="22" t="s">
        <v>246</v>
      </c>
      <c r="G21" s="22" t="s">
        <v>247</v>
      </c>
      <c r="H21" s="24">
        <v>288000</v>
      </c>
      <c r="I21" s="24">
        <v>288000</v>
      </c>
      <c r="J21" s="24"/>
      <c r="K21" s="24"/>
      <c r="L21" s="24">
        <v>288000</v>
      </c>
      <c r="M21" s="24"/>
      <c r="N21" s="24"/>
      <c r="O21" s="24"/>
      <c r="P21" s="24"/>
      <c r="Q21" s="24"/>
      <c r="R21" s="24"/>
      <c r="S21" s="24"/>
      <c r="T21" s="24"/>
      <c r="U21" s="24"/>
      <c r="V21" s="24"/>
      <c r="W21" s="24"/>
    </row>
    <row r="22" ht="21" customHeight="1" spans="1:23">
      <c r="A22" s="26"/>
      <c r="B22" s="22" t="s">
        <v>250</v>
      </c>
      <c r="C22" s="22" t="s">
        <v>251</v>
      </c>
      <c r="D22" s="22" t="s">
        <v>93</v>
      </c>
      <c r="E22" s="22" t="s">
        <v>94</v>
      </c>
      <c r="F22" s="22" t="s">
        <v>252</v>
      </c>
      <c r="G22" s="22" t="s">
        <v>253</v>
      </c>
      <c r="H22" s="24">
        <v>701240</v>
      </c>
      <c r="I22" s="24">
        <v>701240</v>
      </c>
      <c r="J22" s="24"/>
      <c r="K22" s="24"/>
      <c r="L22" s="24">
        <v>701240</v>
      </c>
      <c r="M22" s="24"/>
      <c r="N22" s="24"/>
      <c r="O22" s="24"/>
      <c r="P22" s="24"/>
      <c r="Q22" s="24"/>
      <c r="R22" s="24"/>
      <c r="S22" s="24"/>
      <c r="T22" s="24"/>
      <c r="U22" s="24"/>
      <c r="V22" s="24"/>
      <c r="W22" s="24"/>
    </row>
    <row r="23" ht="21" customHeight="1" spans="1:23">
      <c r="A23" s="26"/>
      <c r="B23" s="22" t="s">
        <v>250</v>
      </c>
      <c r="C23" s="22" t="s">
        <v>251</v>
      </c>
      <c r="D23" s="22" t="s">
        <v>254</v>
      </c>
      <c r="E23" s="22" t="s">
        <v>255</v>
      </c>
      <c r="F23" s="22" t="s">
        <v>256</v>
      </c>
      <c r="G23" s="22" t="s">
        <v>257</v>
      </c>
      <c r="H23" s="24"/>
      <c r="I23" s="24"/>
      <c r="J23" s="24"/>
      <c r="K23" s="24"/>
      <c r="L23" s="24"/>
      <c r="M23" s="24"/>
      <c r="N23" s="24"/>
      <c r="O23" s="24"/>
      <c r="P23" s="24"/>
      <c r="Q23" s="24"/>
      <c r="R23" s="24"/>
      <c r="S23" s="24"/>
      <c r="T23" s="24"/>
      <c r="U23" s="24"/>
      <c r="V23" s="24"/>
      <c r="W23" s="24"/>
    </row>
    <row r="24" ht="21" customHeight="1" spans="1:23">
      <c r="A24" s="26"/>
      <c r="B24" s="22" t="s">
        <v>250</v>
      </c>
      <c r="C24" s="22" t="s">
        <v>251</v>
      </c>
      <c r="D24" s="22" t="s">
        <v>112</v>
      </c>
      <c r="E24" s="22" t="s">
        <v>113</v>
      </c>
      <c r="F24" s="22" t="s">
        <v>258</v>
      </c>
      <c r="G24" s="22" t="s">
        <v>259</v>
      </c>
      <c r="H24" s="24">
        <v>98892.49</v>
      </c>
      <c r="I24" s="24">
        <v>98892.49</v>
      </c>
      <c r="J24" s="24"/>
      <c r="K24" s="24"/>
      <c r="L24" s="24">
        <v>98892.49</v>
      </c>
      <c r="M24" s="24"/>
      <c r="N24" s="24"/>
      <c r="O24" s="24"/>
      <c r="P24" s="24"/>
      <c r="Q24" s="24"/>
      <c r="R24" s="24"/>
      <c r="S24" s="24"/>
      <c r="T24" s="24"/>
      <c r="U24" s="24"/>
      <c r="V24" s="24"/>
      <c r="W24" s="24"/>
    </row>
    <row r="25" ht="21" customHeight="1" spans="1:23">
      <c r="A25" s="26"/>
      <c r="B25" s="22" t="s">
        <v>250</v>
      </c>
      <c r="C25" s="22" t="s">
        <v>251</v>
      </c>
      <c r="D25" s="22" t="s">
        <v>110</v>
      </c>
      <c r="E25" s="22" t="s">
        <v>111</v>
      </c>
      <c r="F25" s="22" t="s">
        <v>258</v>
      </c>
      <c r="G25" s="22" t="s">
        <v>259</v>
      </c>
      <c r="H25" s="24">
        <v>178526.52</v>
      </c>
      <c r="I25" s="24">
        <v>178526.52</v>
      </c>
      <c r="J25" s="24"/>
      <c r="K25" s="24"/>
      <c r="L25" s="24">
        <v>178526.52</v>
      </c>
      <c r="M25" s="24"/>
      <c r="N25" s="24"/>
      <c r="O25" s="24"/>
      <c r="P25" s="24"/>
      <c r="Q25" s="24"/>
      <c r="R25" s="24"/>
      <c r="S25" s="24"/>
      <c r="T25" s="24"/>
      <c r="U25" s="24"/>
      <c r="V25" s="24"/>
      <c r="W25" s="24"/>
    </row>
    <row r="26" ht="21" customHeight="1" spans="1:23">
      <c r="A26" s="26"/>
      <c r="B26" s="22" t="s">
        <v>250</v>
      </c>
      <c r="C26" s="22" t="s">
        <v>251</v>
      </c>
      <c r="D26" s="22" t="s">
        <v>114</v>
      </c>
      <c r="E26" s="22" t="s">
        <v>115</v>
      </c>
      <c r="F26" s="22" t="s">
        <v>260</v>
      </c>
      <c r="G26" s="22" t="s">
        <v>261</v>
      </c>
      <c r="H26" s="24">
        <v>18720</v>
      </c>
      <c r="I26" s="24">
        <v>18720</v>
      </c>
      <c r="J26" s="24"/>
      <c r="K26" s="24"/>
      <c r="L26" s="24">
        <v>18720</v>
      </c>
      <c r="M26" s="24"/>
      <c r="N26" s="24"/>
      <c r="O26" s="24"/>
      <c r="P26" s="24"/>
      <c r="Q26" s="24"/>
      <c r="R26" s="24"/>
      <c r="S26" s="24"/>
      <c r="T26" s="24"/>
      <c r="U26" s="24"/>
      <c r="V26" s="24"/>
      <c r="W26" s="24"/>
    </row>
    <row r="27" ht="21" customHeight="1" spans="1:23">
      <c r="A27" s="26"/>
      <c r="B27" s="22" t="s">
        <v>250</v>
      </c>
      <c r="C27" s="22" t="s">
        <v>251</v>
      </c>
      <c r="D27" s="22" t="s">
        <v>114</v>
      </c>
      <c r="E27" s="22" t="s">
        <v>115</v>
      </c>
      <c r="F27" s="22" t="s">
        <v>260</v>
      </c>
      <c r="G27" s="22" t="s">
        <v>261</v>
      </c>
      <c r="H27" s="24"/>
      <c r="I27" s="24"/>
      <c r="J27" s="24"/>
      <c r="K27" s="24"/>
      <c r="L27" s="24"/>
      <c r="M27" s="24"/>
      <c r="N27" s="24"/>
      <c r="O27" s="24"/>
      <c r="P27" s="24"/>
      <c r="Q27" s="24"/>
      <c r="R27" s="24"/>
      <c r="S27" s="24"/>
      <c r="T27" s="24"/>
      <c r="U27" s="24"/>
      <c r="V27" s="24"/>
      <c r="W27" s="24"/>
    </row>
    <row r="28" ht="21" customHeight="1" spans="1:23">
      <c r="A28" s="26"/>
      <c r="B28" s="22" t="s">
        <v>250</v>
      </c>
      <c r="C28" s="22" t="s">
        <v>251</v>
      </c>
      <c r="D28" s="22" t="s">
        <v>105</v>
      </c>
      <c r="E28" s="22" t="s">
        <v>104</v>
      </c>
      <c r="F28" s="22" t="s">
        <v>262</v>
      </c>
      <c r="G28" s="22" t="s">
        <v>263</v>
      </c>
      <c r="H28" s="24">
        <v>10899.9</v>
      </c>
      <c r="I28" s="24">
        <v>10899.9</v>
      </c>
      <c r="J28" s="24"/>
      <c r="K28" s="24"/>
      <c r="L28" s="24">
        <v>10899.9</v>
      </c>
      <c r="M28" s="24"/>
      <c r="N28" s="24"/>
      <c r="O28" s="24"/>
      <c r="P28" s="24"/>
      <c r="Q28" s="24"/>
      <c r="R28" s="24"/>
      <c r="S28" s="24"/>
      <c r="T28" s="24"/>
      <c r="U28" s="24"/>
      <c r="V28" s="24"/>
      <c r="W28" s="24"/>
    </row>
    <row r="29" ht="21" customHeight="1" spans="1:23">
      <c r="A29" s="26"/>
      <c r="B29" s="22" t="s">
        <v>250</v>
      </c>
      <c r="C29" s="22" t="s">
        <v>251</v>
      </c>
      <c r="D29" s="22" t="s">
        <v>116</v>
      </c>
      <c r="E29" s="22" t="s">
        <v>117</v>
      </c>
      <c r="F29" s="22" t="s">
        <v>262</v>
      </c>
      <c r="G29" s="22" t="s">
        <v>263</v>
      </c>
      <c r="H29" s="24">
        <v>10032</v>
      </c>
      <c r="I29" s="24">
        <v>10032</v>
      </c>
      <c r="J29" s="24"/>
      <c r="K29" s="24"/>
      <c r="L29" s="24">
        <v>10032</v>
      </c>
      <c r="M29" s="24"/>
      <c r="N29" s="24"/>
      <c r="O29" s="24"/>
      <c r="P29" s="24"/>
      <c r="Q29" s="24"/>
      <c r="R29" s="24"/>
      <c r="S29" s="24"/>
      <c r="T29" s="24"/>
      <c r="U29" s="24"/>
      <c r="V29" s="24"/>
      <c r="W29" s="24"/>
    </row>
    <row r="30" ht="21" customHeight="1" spans="1:23">
      <c r="A30" s="26"/>
      <c r="B30" s="22" t="s">
        <v>250</v>
      </c>
      <c r="C30" s="22" t="s">
        <v>251</v>
      </c>
      <c r="D30" s="22" t="s">
        <v>116</v>
      </c>
      <c r="E30" s="22" t="s">
        <v>117</v>
      </c>
      <c r="F30" s="22" t="s">
        <v>262</v>
      </c>
      <c r="G30" s="22" t="s">
        <v>263</v>
      </c>
      <c r="H30" s="24">
        <v>3024</v>
      </c>
      <c r="I30" s="24">
        <v>3024</v>
      </c>
      <c r="J30" s="24"/>
      <c r="K30" s="24"/>
      <c r="L30" s="24">
        <v>3024</v>
      </c>
      <c r="M30" s="24"/>
      <c r="N30" s="24"/>
      <c r="O30" s="24"/>
      <c r="P30" s="24"/>
      <c r="Q30" s="24"/>
      <c r="R30" s="24"/>
      <c r="S30" s="24"/>
      <c r="T30" s="24"/>
      <c r="U30" s="24"/>
      <c r="V30" s="24"/>
      <c r="W30" s="24"/>
    </row>
    <row r="31" ht="21" customHeight="1" spans="1:23">
      <c r="A31" s="26"/>
      <c r="B31" s="22" t="s">
        <v>250</v>
      </c>
      <c r="C31" s="22" t="s">
        <v>251</v>
      </c>
      <c r="D31" s="22" t="s">
        <v>116</v>
      </c>
      <c r="E31" s="22" t="s">
        <v>117</v>
      </c>
      <c r="F31" s="22" t="s">
        <v>262</v>
      </c>
      <c r="G31" s="22" t="s">
        <v>263</v>
      </c>
      <c r="H31" s="24">
        <v>7814.62</v>
      </c>
      <c r="I31" s="24">
        <v>7814.62</v>
      </c>
      <c r="J31" s="24"/>
      <c r="K31" s="24"/>
      <c r="L31" s="24">
        <v>7814.62</v>
      </c>
      <c r="M31" s="24"/>
      <c r="N31" s="24"/>
      <c r="O31" s="24"/>
      <c r="P31" s="24"/>
      <c r="Q31" s="24"/>
      <c r="R31" s="24"/>
      <c r="S31" s="24"/>
      <c r="T31" s="24"/>
      <c r="U31" s="24"/>
      <c r="V31" s="24"/>
      <c r="W31" s="24"/>
    </row>
    <row r="32" ht="21" customHeight="1" spans="1:23">
      <c r="A32" s="26"/>
      <c r="B32" s="22" t="s">
        <v>264</v>
      </c>
      <c r="C32" s="22" t="s">
        <v>143</v>
      </c>
      <c r="D32" s="22" t="s">
        <v>142</v>
      </c>
      <c r="E32" s="22" t="s">
        <v>143</v>
      </c>
      <c r="F32" s="22" t="s">
        <v>265</v>
      </c>
      <c r="G32" s="22" t="s">
        <v>143</v>
      </c>
      <c r="H32" s="24">
        <v>525930</v>
      </c>
      <c r="I32" s="24">
        <v>525930</v>
      </c>
      <c r="J32" s="24"/>
      <c r="K32" s="24"/>
      <c r="L32" s="24">
        <v>525930</v>
      </c>
      <c r="M32" s="24"/>
      <c r="N32" s="24"/>
      <c r="O32" s="24"/>
      <c r="P32" s="24"/>
      <c r="Q32" s="24"/>
      <c r="R32" s="24"/>
      <c r="S32" s="24"/>
      <c r="T32" s="24"/>
      <c r="U32" s="24"/>
      <c r="V32" s="24"/>
      <c r="W32" s="24"/>
    </row>
    <row r="33" ht="21" customHeight="1" spans="1:23">
      <c r="A33" s="26"/>
      <c r="B33" s="22" t="s">
        <v>266</v>
      </c>
      <c r="C33" s="22" t="s">
        <v>267</v>
      </c>
      <c r="D33" s="22" t="s">
        <v>122</v>
      </c>
      <c r="E33" s="22" t="s">
        <v>123</v>
      </c>
      <c r="F33" s="22" t="s">
        <v>268</v>
      </c>
      <c r="G33" s="22" t="s">
        <v>269</v>
      </c>
      <c r="H33" s="24">
        <v>130021.68</v>
      </c>
      <c r="I33" s="24">
        <v>130021.68</v>
      </c>
      <c r="J33" s="24"/>
      <c r="K33" s="24"/>
      <c r="L33" s="24">
        <v>130021.68</v>
      </c>
      <c r="M33" s="24"/>
      <c r="N33" s="24"/>
      <c r="O33" s="24"/>
      <c r="P33" s="24"/>
      <c r="Q33" s="24"/>
      <c r="R33" s="24"/>
      <c r="S33" s="24"/>
      <c r="T33" s="24"/>
      <c r="U33" s="24"/>
      <c r="V33" s="24"/>
      <c r="W33" s="24"/>
    </row>
    <row r="34" ht="21" customHeight="1" spans="1:23">
      <c r="A34" s="26"/>
      <c r="B34" s="22" t="s">
        <v>266</v>
      </c>
      <c r="C34" s="22" t="s">
        <v>267</v>
      </c>
      <c r="D34" s="22" t="s">
        <v>148</v>
      </c>
      <c r="E34" s="22" t="s">
        <v>149</v>
      </c>
      <c r="F34" s="22" t="s">
        <v>268</v>
      </c>
      <c r="G34" s="22" t="s">
        <v>269</v>
      </c>
      <c r="H34" s="24">
        <v>86817.36</v>
      </c>
      <c r="I34" s="24">
        <v>86817.36</v>
      </c>
      <c r="J34" s="24"/>
      <c r="K34" s="24"/>
      <c r="L34" s="24">
        <v>86817.36</v>
      </c>
      <c r="M34" s="24"/>
      <c r="N34" s="24"/>
      <c r="O34" s="24"/>
      <c r="P34" s="24"/>
      <c r="Q34" s="24"/>
      <c r="R34" s="24"/>
      <c r="S34" s="24"/>
      <c r="T34" s="24"/>
      <c r="U34" s="24"/>
      <c r="V34" s="24"/>
      <c r="W34" s="24"/>
    </row>
    <row r="35" ht="21" customHeight="1" spans="1:23">
      <c r="A35" s="26"/>
      <c r="B35" s="22" t="s">
        <v>270</v>
      </c>
      <c r="C35" s="22" t="s">
        <v>271</v>
      </c>
      <c r="D35" s="22" t="s">
        <v>122</v>
      </c>
      <c r="E35" s="22" t="s">
        <v>123</v>
      </c>
      <c r="F35" s="22" t="s">
        <v>272</v>
      </c>
      <c r="G35" s="22" t="s">
        <v>273</v>
      </c>
      <c r="H35" s="24">
        <v>1000</v>
      </c>
      <c r="I35" s="24">
        <v>1000</v>
      </c>
      <c r="J35" s="24"/>
      <c r="K35" s="24"/>
      <c r="L35" s="24">
        <v>1000</v>
      </c>
      <c r="M35" s="24"/>
      <c r="N35" s="24"/>
      <c r="O35" s="24"/>
      <c r="P35" s="24"/>
      <c r="Q35" s="24"/>
      <c r="R35" s="24"/>
      <c r="S35" s="24"/>
      <c r="T35" s="24"/>
      <c r="U35" s="24"/>
      <c r="V35" s="24"/>
      <c r="W35" s="24"/>
    </row>
    <row r="36" ht="21" customHeight="1" spans="1:23">
      <c r="A36" s="26"/>
      <c r="B36" s="22" t="s">
        <v>270</v>
      </c>
      <c r="C36" s="22" t="s">
        <v>271</v>
      </c>
      <c r="D36" s="22" t="s">
        <v>122</v>
      </c>
      <c r="E36" s="22" t="s">
        <v>123</v>
      </c>
      <c r="F36" s="22" t="s">
        <v>274</v>
      </c>
      <c r="G36" s="22" t="s">
        <v>275</v>
      </c>
      <c r="H36" s="24">
        <v>15000</v>
      </c>
      <c r="I36" s="24">
        <v>15000</v>
      </c>
      <c r="J36" s="24"/>
      <c r="K36" s="24"/>
      <c r="L36" s="24">
        <v>15000</v>
      </c>
      <c r="M36" s="24"/>
      <c r="N36" s="24"/>
      <c r="O36" s="24"/>
      <c r="P36" s="24"/>
      <c r="Q36" s="24"/>
      <c r="R36" s="24"/>
      <c r="S36" s="24"/>
      <c r="T36" s="24"/>
      <c r="U36" s="24"/>
      <c r="V36" s="24"/>
      <c r="W36" s="24"/>
    </row>
    <row r="37" ht="21" customHeight="1" spans="1:23">
      <c r="A37" s="26"/>
      <c r="B37" s="22" t="s">
        <v>270</v>
      </c>
      <c r="C37" s="22" t="s">
        <v>271</v>
      </c>
      <c r="D37" s="22" t="s">
        <v>122</v>
      </c>
      <c r="E37" s="22" t="s">
        <v>123</v>
      </c>
      <c r="F37" s="22" t="s">
        <v>276</v>
      </c>
      <c r="G37" s="22" t="s">
        <v>277</v>
      </c>
      <c r="H37" s="24">
        <v>54000</v>
      </c>
      <c r="I37" s="24">
        <v>54000</v>
      </c>
      <c r="J37" s="24"/>
      <c r="K37" s="24"/>
      <c r="L37" s="24">
        <v>54000</v>
      </c>
      <c r="M37" s="24"/>
      <c r="N37" s="24"/>
      <c r="O37" s="24"/>
      <c r="P37" s="24"/>
      <c r="Q37" s="24"/>
      <c r="R37" s="24"/>
      <c r="S37" s="24"/>
      <c r="T37" s="24"/>
      <c r="U37" s="24"/>
      <c r="V37" s="24"/>
      <c r="W37" s="24"/>
    </row>
    <row r="38" ht="21" customHeight="1" spans="1:23">
      <c r="A38" s="26"/>
      <c r="B38" s="22" t="s">
        <v>270</v>
      </c>
      <c r="C38" s="22" t="s">
        <v>271</v>
      </c>
      <c r="D38" s="22" t="s">
        <v>122</v>
      </c>
      <c r="E38" s="22" t="s">
        <v>123</v>
      </c>
      <c r="F38" s="22" t="s">
        <v>278</v>
      </c>
      <c r="G38" s="22" t="s">
        <v>279</v>
      </c>
      <c r="H38" s="24">
        <v>20000</v>
      </c>
      <c r="I38" s="24">
        <v>20000</v>
      </c>
      <c r="J38" s="24"/>
      <c r="K38" s="24"/>
      <c r="L38" s="24">
        <v>20000</v>
      </c>
      <c r="M38" s="24"/>
      <c r="N38" s="24"/>
      <c r="O38" s="24"/>
      <c r="P38" s="24"/>
      <c r="Q38" s="24"/>
      <c r="R38" s="24"/>
      <c r="S38" s="24"/>
      <c r="T38" s="24"/>
      <c r="U38" s="24"/>
      <c r="V38" s="24"/>
      <c r="W38" s="24"/>
    </row>
    <row r="39" ht="21" customHeight="1" spans="1:23">
      <c r="A39" s="26"/>
      <c r="B39" s="22" t="s">
        <v>280</v>
      </c>
      <c r="C39" s="22" t="s">
        <v>209</v>
      </c>
      <c r="D39" s="22" t="s">
        <v>122</v>
      </c>
      <c r="E39" s="22" t="s">
        <v>123</v>
      </c>
      <c r="F39" s="22" t="s">
        <v>281</v>
      </c>
      <c r="G39" s="22" t="s">
        <v>209</v>
      </c>
      <c r="H39" s="24">
        <v>20000</v>
      </c>
      <c r="I39" s="24">
        <v>20000</v>
      </c>
      <c r="J39" s="24"/>
      <c r="K39" s="24"/>
      <c r="L39" s="24">
        <v>20000</v>
      </c>
      <c r="M39" s="24"/>
      <c r="N39" s="24"/>
      <c r="O39" s="24"/>
      <c r="P39" s="24"/>
      <c r="Q39" s="24"/>
      <c r="R39" s="24"/>
      <c r="S39" s="24"/>
      <c r="T39" s="24"/>
      <c r="U39" s="24"/>
      <c r="V39" s="24"/>
      <c r="W39" s="24"/>
    </row>
    <row r="40" ht="21" customHeight="1" spans="1:23">
      <c r="A40" s="26"/>
      <c r="B40" s="22" t="s">
        <v>270</v>
      </c>
      <c r="C40" s="22" t="s">
        <v>271</v>
      </c>
      <c r="D40" s="22" t="s">
        <v>122</v>
      </c>
      <c r="E40" s="22" t="s">
        <v>123</v>
      </c>
      <c r="F40" s="22" t="s">
        <v>282</v>
      </c>
      <c r="G40" s="22" t="s">
        <v>283</v>
      </c>
      <c r="H40" s="24">
        <v>11520</v>
      </c>
      <c r="I40" s="24">
        <v>11520</v>
      </c>
      <c r="J40" s="24"/>
      <c r="K40" s="24"/>
      <c r="L40" s="24">
        <v>11520</v>
      </c>
      <c r="M40" s="24"/>
      <c r="N40" s="24"/>
      <c r="O40" s="24"/>
      <c r="P40" s="24"/>
      <c r="Q40" s="24"/>
      <c r="R40" s="24"/>
      <c r="S40" s="24"/>
      <c r="T40" s="24"/>
      <c r="U40" s="24"/>
      <c r="V40" s="24"/>
      <c r="W40" s="24"/>
    </row>
    <row r="41" ht="21" customHeight="1" spans="1:23">
      <c r="A41" s="26"/>
      <c r="B41" s="22" t="s">
        <v>270</v>
      </c>
      <c r="C41" s="22" t="s">
        <v>271</v>
      </c>
      <c r="D41" s="22" t="s">
        <v>134</v>
      </c>
      <c r="E41" s="22" t="s">
        <v>135</v>
      </c>
      <c r="F41" s="22" t="s">
        <v>284</v>
      </c>
      <c r="G41" s="22" t="s">
        <v>285</v>
      </c>
      <c r="H41" s="24">
        <v>10000</v>
      </c>
      <c r="I41" s="24">
        <v>10000</v>
      </c>
      <c r="J41" s="24"/>
      <c r="K41" s="24"/>
      <c r="L41" s="24">
        <v>10000</v>
      </c>
      <c r="M41" s="24"/>
      <c r="N41" s="24"/>
      <c r="O41" s="24"/>
      <c r="P41" s="24"/>
      <c r="Q41" s="24"/>
      <c r="R41" s="24"/>
      <c r="S41" s="24"/>
      <c r="T41" s="24"/>
      <c r="U41" s="24"/>
      <c r="V41" s="24"/>
      <c r="W41" s="24"/>
    </row>
    <row r="42" ht="21" customHeight="1" spans="1:23">
      <c r="A42" s="26"/>
      <c r="B42" s="22" t="s">
        <v>270</v>
      </c>
      <c r="C42" s="22" t="s">
        <v>271</v>
      </c>
      <c r="D42" s="22" t="s">
        <v>134</v>
      </c>
      <c r="E42" s="22" t="s">
        <v>135</v>
      </c>
      <c r="F42" s="22" t="s">
        <v>282</v>
      </c>
      <c r="G42" s="22" t="s">
        <v>283</v>
      </c>
      <c r="H42" s="24">
        <v>59440</v>
      </c>
      <c r="I42" s="24">
        <v>59440</v>
      </c>
      <c r="J42" s="24"/>
      <c r="K42" s="24"/>
      <c r="L42" s="24">
        <v>59440</v>
      </c>
      <c r="M42" s="24"/>
      <c r="N42" s="24"/>
      <c r="O42" s="24"/>
      <c r="P42" s="24"/>
      <c r="Q42" s="24"/>
      <c r="R42" s="24"/>
      <c r="S42" s="24"/>
      <c r="T42" s="24"/>
      <c r="U42" s="24"/>
      <c r="V42" s="24"/>
      <c r="W42" s="24"/>
    </row>
    <row r="43" ht="21" customHeight="1" spans="1:23">
      <c r="A43" s="26"/>
      <c r="B43" s="22" t="s">
        <v>286</v>
      </c>
      <c r="C43" s="22" t="s">
        <v>287</v>
      </c>
      <c r="D43" s="22" t="s">
        <v>89</v>
      </c>
      <c r="E43" s="22" t="s">
        <v>90</v>
      </c>
      <c r="F43" s="22" t="s">
        <v>282</v>
      </c>
      <c r="G43" s="22" t="s">
        <v>283</v>
      </c>
      <c r="H43" s="24">
        <v>4800</v>
      </c>
      <c r="I43" s="24">
        <v>4800</v>
      </c>
      <c r="J43" s="24"/>
      <c r="K43" s="24"/>
      <c r="L43" s="24">
        <v>4800</v>
      </c>
      <c r="M43" s="24"/>
      <c r="N43" s="24"/>
      <c r="O43" s="24"/>
      <c r="P43" s="24"/>
      <c r="Q43" s="24"/>
      <c r="R43" s="24"/>
      <c r="S43" s="24"/>
      <c r="T43" s="24"/>
      <c r="U43" s="24"/>
      <c r="V43" s="24"/>
      <c r="W43" s="24"/>
    </row>
    <row r="44" ht="21" customHeight="1" spans="1:23">
      <c r="A44" s="26"/>
      <c r="B44" s="22" t="s">
        <v>288</v>
      </c>
      <c r="C44" s="22" t="s">
        <v>289</v>
      </c>
      <c r="D44" s="22" t="s">
        <v>122</v>
      </c>
      <c r="E44" s="22" t="s">
        <v>123</v>
      </c>
      <c r="F44" s="22" t="s">
        <v>290</v>
      </c>
      <c r="G44" s="22" t="s">
        <v>289</v>
      </c>
      <c r="H44" s="24">
        <v>21845.28</v>
      </c>
      <c r="I44" s="24">
        <v>21845.28</v>
      </c>
      <c r="J44" s="24"/>
      <c r="K44" s="24"/>
      <c r="L44" s="24">
        <v>21845.28</v>
      </c>
      <c r="M44" s="24"/>
      <c r="N44" s="24"/>
      <c r="O44" s="24"/>
      <c r="P44" s="24"/>
      <c r="Q44" s="24"/>
      <c r="R44" s="24"/>
      <c r="S44" s="24"/>
      <c r="T44" s="24"/>
      <c r="U44" s="24"/>
      <c r="V44" s="24"/>
      <c r="W44" s="24"/>
    </row>
    <row r="45" ht="21" customHeight="1" spans="1:23">
      <c r="A45" s="26"/>
      <c r="B45" s="22" t="s">
        <v>288</v>
      </c>
      <c r="C45" s="22" t="s">
        <v>289</v>
      </c>
      <c r="D45" s="22" t="s">
        <v>134</v>
      </c>
      <c r="E45" s="22" t="s">
        <v>135</v>
      </c>
      <c r="F45" s="22" t="s">
        <v>290</v>
      </c>
      <c r="G45" s="22" t="s">
        <v>289</v>
      </c>
      <c r="H45" s="24">
        <v>12286.8</v>
      </c>
      <c r="I45" s="24">
        <v>12286.8</v>
      </c>
      <c r="J45" s="24"/>
      <c r="K45" s="24"/>
      <c r="L45" s="24">
        <v>12286.8</v>
      </c>
      <c r="M45" s="24"/>
      <c r="N45" s="24"/>
      <c r="O45" s="24"/>
      <c r="P45" s="24"/>
      <c r="Q45" s="24"/>
      <c r="R45" s="24"/>
      <c r="S45" s="24"/>
      <c r="T45" s="24"/>
      <c r="U45" s="24"/>
      <c r="V45" s="24"/>
      <c r="W45" s="24"/>
    </row>
    <row r="46" ht="21" customHeight="1" spans="1:23">
      <c r="A46" s="26"/>
      <c r="B46" s="22" t="s">
        <v>291</v>
      </c>
      <c r="C46" s="22" t="s">
        <v>292</v>
      </c>
      <c r="D46" s="22" t="s">
        <v>122</v>
      </c>
      <c r="E46" s="22" t="s">
        <v>123</v>
      </c>
      <c r="F46" s="22" t="s">
        <v>293</v>
      </c>
      <c r="G46" s="22" t="s">
        <v>292</v>
      </c>
      <c r="H46" s="24">
        <v>34000</v>
      </c>
      <c r="I46" s="24">
        <v>34000</v>
      </c>
      <c r="J46" s="24"/>
      <c r="K46" s="24"/>
      <c r="L46" s="24">
        <v>34000</v>
      </c>
      <c r="M46" s="24"/>
      <c r="N46" s="24"/>
      <c r="O46" s="24"/>
      <c r="P46" s="24"/>
      <c r="Q46" s="24"/>
      <c r="R46" s="24"/>
      <c r="S46" s="24"/>
      <c r="T46" s="24"/>
      <c r="U46" s="24"/>
      <c r="V46" s="24"/>
      <c r="W46" s="24"/>
    </row>
    <row r="47" ht="21" customHeight="1" spans="1:23">
      <c r="A47" s="26"/>
      <c r="B47" s="22" t="s">
        <v>294</v>
      </c>
      <c r="C47" s="22" t="s">
        <v>295</v>
      </c>
      <c r="D47" s="22" t="s">
        <v>122</v>
      </c>
      <c r="E47" s="22" t="s">
        <v>123</v>
      </c>
      <c r="F47" s="22" t="s">
        <v>296</v>
      </c>
      <c r="G47" s="22" t="s">
        <v>297</v>
      </c>
      <c r="H47" s="24">
        <v>255000</v>
      </c>
      <c r="I47" s="24">
        <v>255000</v>
      </c>
      <c r="J47" s="24"/>
      <c r="K47" s="24"/>
      <c r="L47" s="24">
        <v>255000</v>
      </c>
      <c r="M47" s="24"/>
      <c r="N47" s="24"/>
      <c r="O47" s="24"/>
      <c r="P47" s="24"/>
      <c r="Q47" s="24"/>
      <c r="R47" s="24"/>
      <c r="S47" s="24"/>
      <c r="T47" s="24"/>
      <c r="U47" s="24"/>
      <c r="V47" s="24"/>
      <c r="W47" s="24"/>
    </row>
    <row r="48" ht="21" customHeight="1" spans="1:23">
      <c r="A48" s="26"/>
      <c r="B48" s="22" t="s">
        <v>298</v>
      </c>
      <c r="C48" s="22" t="s">
        <v>299</v>
      </c>
      <c r="D48" s="22" t="s">
        <v>101</v>
      </c>
      <c r="E48" s="22" t="s">
        <v>102</v>
      </c>
      <c r="F48" s="22" t="s">
        <v>282</v>
      </c>
      <c r="G48" s="22" t="s">
        <v>283</v>
      </c>
      <c r="H48" s="24">
        <v>89634.6</v>
      </c>
      <c r="I48" s="24">
        <v>89634.6</v>
      </c>
      <c r="J48" s="24"/>
      <c r="K48" s="24"/>
      <c r="L48" s="24">
        <v>89634.6</v>
      </c>
      <c r="M48" s="24"/>
      <c r="N48" s="24"/>
      <c r="O48" s="24"/>
      <c r="P48" s="24"/>
      <c r="Q48" s="24"/>
      <c r="R48" s="24"/>
      <c r="S48" s="24"/>
      <c r="T48" s="24"/>
      <c r="U48" s="24"/>
      <c r="V48" s="24"/>
      <c r="W48" s="24"/>
    </row>
    <row r="49" ht="21" customHeight="1" spans="1:23">
      <c r="A49" s="26"/>
      <c r="B49" s="22" t="s">
        <v>300</v>
      </c>
      <c r="C49" s="22" t="s">
        <v>301</v>
      </c>
      <c r="D49" s="22" t="s">
        <v>89</v>
      </c>
      <c r="E49" s="22" t="s">
        <v>90</v>
      </c>
      <c r="F49" s="22" t="s">
        <v>302</v>
      </c>
      <c r="G49" s="22" t="s">
        <v>303</v>
      </c>
      <c r="H49" s="24">
        <v>250000</v>
      </c>
      <c r="I49" s="24">
        <v>250000</v>
      </c>
      <c r="J49" s="24"/>
      <c r="K49" s="24"/>
      <c r="L49" s="24">
        <v>250000</v>
      </c>
      <c r="M49" s="24"/>
      <c r="N49" s="24"/>
      <c r="O49" s="24"/>
      <c r="P49" s="24"/>
      <c r="Q49" s="24"/>
      <c r="R49" s="24"/>
      <c r="S49" s="24"/>
      <c r="T49" s="24"/>
      <c r="U49" s="24"/>
      <c r="V49" s="24"/>
      <c r="W49" s="24"/>
    </row>
    <row r="50" ht="21" customHeight="1" spans="1:23">
      <c r="A50" s="26"/>
      <c r="B50" s="22" t="s">
        <v>300</v>
      </c>
      <c r="C50" s="22" t="s">
        <v>301</v>
      </c>
      <c r="D50" s="22" t="s">
        <v>91</v>
      </c>
      <c r="E50" s="22" t="s">
        <v>92</v>
      </c>
      <c r="F50" s="22" t="s">
        <v>302</v>
      </c>
      <c r="G50" s="22" t="s">
        <v>303</v>
      </c>
      <c r="H50" s="24">
        <v>46000</v>
      </c>
      <c r="I50" s="24">
        <v>46000</v>
      </c>
      <c r="J50" s="24"/>
      <c r="K50" s="24"/>
      <c r="L50" s="24">
        <v>46000</v>
      </c>
      <c r="M50" s="24"/>
      <c r="N50" s="24"/>
      <c r="O50" s="24"/>
      <c r="P50" s="24"/>
      <c r="Q50" s="24"/>
      <c r="R50" s="24"/>
      <c r="S50" s="24"/>
      <c r="T50" s="24"/>
      <c r="U50" s="24"/>
      <c r="V50" s="24"/>
      <c r="W50" s="24"/>
    </row>
    <row r="51" ht="21" customHeight="1" spans="1:23">
      <c r="A51" s="26"/>
      <c r="B51" s="22" t="s">
        <v>304</v>
      </c>
      <c r="C51" s="22" t="s">
        <v>305</v>
      </c>
      <c r="D51" s="22" t="s">
        <v>97</v>
      </c>
      <c r="E51" s="22" t="s">
        <v>98</v>
      </c>
      <c r="F51" s="22" t="s">
        <v>306</v>
      </c>
      <c r="G51" s="22" t="s">
        <v>307</v>
      </c>
      <c r="H51" s="24">
        <v>22137.6</v>
      </c>
      <c r="I51" s="24">
        <v>22137.6</v>
      </c>
      <c r="J51" s="24"/>
      <c r="K51" s="24"/>
      <c r="L51" s="24">
        <v>22137.6</v>
      </c>
      <c r="M51" s="24"/>
      <c r="N51" s="24"/>
      <c r="O51" s="24"/>
      <c r="P51" s="24"/>
      <c r="Q51" s="24"/>
      <c r="R51" s="24"/>
      <c r="S51" s="24"/>
      <c r="T51" s="24"/>
      <c r="U51" s="24"/>
      <c r="V51" s="24"/>
      <c r="W51" s="24"/>
    </row>
    <row r="52" ht="21" customHeight="1" spans="1:23">
      <c r="A52" s="26"/>
      <c r="B52" s="22" t="s">
        <v>308</v>
      </c>
      <c r="C52" s="22" t="s">
        <v>309</v>
      </c>
      <c r="D52" s="22" t="s">
        <v>97</v>
      </c>
      <c r="E52" s="22" t="s">
        <v>98</v>
      </c>
      <c r="F52" s="22" t="s">
        <v>310</v>
      </c>
      <c r="G52" s="22" t="s">
        <v>311</v>
      </c>
      <c r="H52" s="24">
        <v>262118.4</v>
      </c>
      <c r="I52" s="24">
        <v>262118.4</v>
      </c>
      <c r="J52" s="24"/>
      <c r="K52" s="24"/>
      <c r="L52" s="24">
        <v>262118.4</v>
      </c>
      <c r="M52" s="24"/>
      <c r="N52" s="24"/>
      <c r="O52" s="24"/>
      <c r="P52" s="24"/>
      <c r="Q52" s="24"/>
      <c r="R52" s="24"/>
      <c r="S52" s="24"/>
      <c r="T52" s="24"/>
      <c r="U52" s="24"/>
      <c r="V52" s="24"/>
      <c r="W52" s="24"/>
    </row>
    <row r="53" ht="21" customHeight="1" spans="1:23">
      <c r="A53" s="36" t="s">
        <v>155</v>
      </c>
      <c r="B53" s="141"/>
      <c r="C53" s="141"/>
      <c r="D53" s="141"/>
      <c r="E53" s="141"/>
      <c r="F53" s="141"/>
      <c r="G53" s="142"/>
      <c r="H53" s="24">
        <v>8020251.25</v>
      </c>
      <c r="I53" s="24">
        <v>8020251.25</v>
      </c>
      <c r="J53" s="24"/>
      <c r="K53" s="24"/>
      <c r="L53" s="24">
        <v>8020251.25</v>
      </c>
      <c r="M53" s="24"/>
      <c r="N53" s="24"/>
      <c r="O53" s="24"/>
      <c r="P53" s="24"/>
      <c r="Q53" s="24"/>
      <c r="R53" s="24"/>
      <c r="S53" s="24"/>
      <c r="T53" s="24"/>
      <c r="U53" s="24"/>
      <c r="V53" s="24"/>
      <c r="W53" s="24"/>
    </row>
  </sheetData>
  <mergeCells count="30">
    <mergeCell ref="A3:W3"/>
    <mergeCell ref="A4:G4"/>
    <mergeCell ref="H5:W5"/>
    <mergeCell ref="I6:M6"/>
    <mergeCell ref="N6:P6"/>
    <mergeCell ref="R6:W6"/>
    <mergeCell ref="A53:G53"/>
    <mergeCell ref="A5:A8"/>
    <mergeCell ref="B5:B8"/>
    <mergeCell ref="C5:C8"/>
    <mergeCell ref="D5:D8"/>
    <mergeCell ref="E5:E8"/>
    <mergeCell ref="F5:F8"/>
    <mergeCell ref="G5:G8"/>
    <mergeCell ref="H6:H8"/>
    <mergeCell ref="I7:I8"/>
    <mergeCell ref="J7:J8"/>
    <mergeCell ref="K7:K8"/>
    <mergeCell ref="L7:L8"/>
    <mergeCell ref="M7:M8"/>
    <mergeCell ref="N7:N8"/>
    <mergeCell ref="O7:O8"/>
    <mergeCell ref="P7:P8"/>
    <mergeCell ref="Q6:Q8"/>
    <mergeCell ref="R7:R8"/>
    <mergeCell ref="S7:S8"/>
    <mergeCell ref="T7:T8"/>
    <mergeCell ref="U7:U8"/>
    <mergeCell ref="V7:V8"/>
    <mergeCell ref="W7:W8"/>
  </mergeCells>
  <printOptions horizontalCentered="1"/>
  <pageMargins left="0.39" right="0.39" top="0.58" bottom="0.58" header="0.5" footer="0.5"/>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56"/>
  <sheetViews>
    <sheetView showZeros="0" workbookViewId="0">
      <pane ySplit="1" topLeftCell="A8" activePane="bottomLeft" state="frozen"/>
      <selection/>
      <selection pane="bottomLeft" activeCell="I25" sqref="I25"/>
    </sheetView>
  </sheetViews>
  <sheetFormatPr defaultColWidth="9.14285714285714" defaultRowHeight="14.25" customHeight="1"/>
  <cols>
    <col min="1" max="1" width="12.4190476190476" customWidth="1"/>
    <col min="2" max="2" width="30.4380952380952" customWidth="1"/>
    <col min="3" max="3" width="32.847619047619" customWidth="1"/>
    <col min="4" max="4" width="23.847619047619" customWidth="1"/>
    <col min="5" max="5" width="11.1428571428571" customWidth="1"/>
    <col min="6" max="6" width="17.7142857142857" customWidth="1"/>
    <col min="7" max="7" width="9.84761904761905" customWidth="1"/>
    <col min="8" max="8" width="17.7142857142857" customWidth="1"/>
    <col min="9" max="21" width="19.1428571428571" customWidth="1"/>
    <col min="22" max="23" width="19.2857142857143"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5" customHeight="1" spans="1:23">
      <c r="A2" s="2"/>
      <c r="B2" s="4"/>
      <c r="C2" s="2"/>
      <c r="D2" s="2"/>
      <c r="E2" s="3"/>
      <c r="F2" s="3"/>
      <c r="G2" s="3"/>
      <c r="H2" s="3"/>
      <c r="I2" s="4"/>
      <c r="J2" s="4"/>
      <c r="K2" s="4"/>
      <c r="L2" s="4"/>
      <c r="M2" s="4"/>
      <c r="N2" s="4"/>
      <c r="O2" s="4"/>
      <c r="P2" s="4"/>
      <c r="Q2" s="4"/>
      <c r="R2" s="2"/>
      <c r="S2" s="2"/>
      <c r="T2" s="2"/>
      <c r="U2" s="4"/>
      <c r="V2" s="2"/>
      <c r="W2" s="41" t="s">
        <v>312</v>
      </c>
    </row>
    <row r="3" ht="41.25" customHeight="1" spans="1:23">
      <c r="A3" s="6" t="str">
        <f>"2025"&amp;"年部门项目支出预算表"</f>
        <v>2025年部门项目支出预算表</v>
      </c>
      <c r="B3" s="7"/>
      <c r="C3" s="7"/>
      <c r="D3" s="7"/>
      <c r="E3" s="7"/>
      <c r="F3" s="7"/>
      <c r="G3" s="7"/>
      <c r="H3" s="7"/>
      <c r="I3" s="7"/>
      <c r="J3" s="7"/>
      <c r="K3" s="7"/>
      <c r="L3" s="7"/>
      <c r="M3" s="7"/>
      <c r="N3" s="7"/>
      <c r="O3" s="7"/>
      <c r="P3" s="7"/>
      <c r="Q3" s="7"/>
      <c r="R3" s="7"/>
      <c r="S3" s="7"/>
      <c r="T3" s="7"/>
      <c r="U3" s="7"/>
      <c r="V3" s="7"/>
      <c r="W3" s="7"/>
    </row>
    <row r="4" ht="18.75" customHeight="1" spans="1:23">
      <c r="A4" s="8" t="str">
        <f>"单位名称："&amp;"双江拉祜族佤族布朗族傣族自治县自然资源局"</f>
        <v>单位名称：双江拉祜族佤族布朗族傣族自治县自然资源局</v>
      </c>
      <c r="B4" s="9"/>
      <c r="C4" s="9"/>
      <c r="D4" s="9"/>
      <c r="E4" s="9"/>
      <c r="F4" s="9"/>
      <c r="G4" s="9"/>
      <c r="H4" s="9"/>
      <c r="I4" s="10"/>
      <c r="J4" s="10"/>
      <c r="K4" s="10"/>
      <c r="L4" s="10"/>
      <c r="M4" s="10"/>
      <c r="N4" s="10"/>
      <c r="O4" s="10"/>
      <c r="P4" s="10"/>
      <c r="Q4" s="10"/>
      <c r="R4" s="2"/>
      <c r="S4" s="2"/>
      <c r="T4" s="2"/>
      <c r="U4" s="4"/>
      <c r="V4" s="2"/>
      <c r="W4" s="41" t="s">
        <v>204</v>
      </c>
    </row>
    <row r="5" ht="18.75" customHeight="1" spans="1:23">
      <c r="A5" s="11" t="s">
        <v>313</v>
      </c>
      <c r="B5" s="12" t="s">
        <v>218</v>
      </c>
      <c r="C5" s="11" t="s">
        <v>219</v>
      </c>
      <c r="D5" s="11" t="s">
        <v>314</v>
      </c>
      <c r="E5" s="12" t="s">
        <v>220</v>
      </c>
      <c r="F5" s="12" t="s">
        <v>221</v>
      </c>
      <c r="G5" s="12" t="s">
        <v>315</v>
      </c>
      <c r="H5" s="12" t="s">
        <v>316</v>
      </c>
      <c r="I5" s="32" t="s">
        <v>56</v>
      </c>
      <c r="J5" s="13" t="s">
        <v>317</v>
      </c>
      <c r="K5" s="14"/>
      <c r="L5" s="14"/>
      <c r="M5" s="15"/>
      <c r="N5" s="13" t="s">
        <v>226</v>
      </c>
      <c r="O5" s="14"/>
      <c r="P5" s="15"/>
      <c r="Q5" s="12" t="s">
        <v>62</v>
      </c>
      <c r="R5" s="13" t="s">
        <v>79</v>
      </c>
      <c r="S5" s="14"/>
      <c r="T5" s="14"/>
      <c r="U5" s="14"/>
      <c r="V5" s="14"/>
      <c r="W5" s="15"/>
    </row>
    <row r="6" ht="18.75" customHeight="1" spans="1:23">
      <c r="A6" s="16"/>
      <c r="B6" s="33"/>
      <c r="C6" s="16"/>
      <c r="D6" s="16"/>
      <c r="E6" s="17"/>
      <c r="F6" s="17"/>
      <c r="G6" s="17"/>
      <c r="H6" s="17"/>
      <c r="I6" s="33"/>
      <c r="J6" s="129" t="s">
        <v>59</v>
      </c>
      <c r="K6" s="130"/>
      <c r="L6" s="12" t="s">
        <v>60</v>
      </c>
      <c r="M6" s="12" t="s">
        <v>61</v>
      </c>
      <c r="N6" s="12" t="s">
        <v>59</v>
      </c>
      <c r="O6" s="12" t="s">
        <v>60</v>
      </c>
      <c r="P6" s="12" t="s">
        <v>61</v>
      </c>
      <c r="Q6" s="17"/>
      <c r="R6" s="12" t="s">
        <v>58</v>
      </c>
      <c r="S6" s="11" t="s">
        <v>65</v>
      </c>
      <c r="T6" s="11" t="s">
        <v>232</v>
      </c>
      <c r="U6" s="11" t="s">
        <v>67</v>
      </c>
      <c r="V6" s="11" t="s">
        <v>68</v>
      </c>
      <c r="W6" s="11" t="s">
        <v>69</v>
      </c>
    </row>
    <row r="7" ht="18.75" customHeight="1" spans="1:23">
      <c r="A7" s="33"/>
      <c r="B7" s="33"/>
      <c r="C7" s="33"/>
      <c r="D7" s="33"/>
      <c r="E7" s="33"/>
      <c r="F7" s="33"/>
      <c r="G7" s="33"/>
      <c r="H7" s="33"/>
      <c r="I7" s="33"/>
      <c r="J7" s="131" t="s">
        <v>58</v>
      </c>
      <c r="K7" s="98"/>
      <c r="L7" s="33"/>
      <c r="M7" s="33"/>
      <c r="N7" s="33"/>
      <c r="O7" s="33"/>
      <c r="P7" s="33"/>
      <c r="Q7" s="33"/>
      <c r="R7" s="33"/>
      <c r="S7" s="132"/>
      <c r="T7" s="132"/>
      <c r="U7" s="132"/>
      <c r="V7" s="132"/>
      <c r="W7" s="132"/>
    </row>
    <row r="8" ht="18.75" customHeight="1" spans="1:23">
      <c r="A8" s="18"/>
      <c r="B8" s="34"/>
      <c r="C8" s="18"/>
      <c r="D8" s="18"/>
      <c r="E8" s="19"/>
      <c r="F8" s="19"/>
      <c r="G8" s="19"/>
      <c r="H8" s="19"/>
      <c r="I8" s="34"/>
      <c r="J8" s="48" t="s">
        <v>58</v>
      </c>
      <c r="K8" s="48" t="s">
        <v>318</v>
      </c>
      <c r="L8" s="19"/>
      <c r="M8" s="19"/>
      <c r="N8" s="19"/>
      <c r="O8" s="19"/>
      <c r="P8" s="19"/>
      <c r="Q8" s="19"/>
      <c r="R8" s="19"/>
      <c r="S8" s="19"/>
      <c r="T8" s="19"/>
      <c r="U8" s="34"/>
      <c r="V8" s="19"/>
      <c r="W8" s="19"/>
    </row>
    <row r="9" ht="18.75" customHeight="1" spans="1:23">
      <c r="A9" s="127">
        <v>1</v>
      </c>
      <c r="B9" s="127">
        <v>2</v>
      </c>
      <c r="C9" s="127">
        <v>3</v>
      </c>
      <c r="D9" s="127">
        <v>4</v>
      </c>
      <c r="E9" s="127">
        <v>5</v>
      </c>
      <c r="F9" s="127">
        <v>6</v>
      </c>
      <c r="G9" s="127">
        <v>7</v>
      </c>
      <c r="H9" s="127">
        <v>8</v>
      </c>
      <c r="I9" s="127">
        <v>9</v>
      </c>
      <c r="J9" s="127">
        <v>10</v>
      </c>
      <c r="K9" s="127">
        <v>11</v>
      </c>
      <c r="L9" s="127">
        <v>12</v>
      </c>
      <c r="M9" s="127">
        <v>13</v>
      </c>
      <c r="N9" s="127">
        <v>14</v>
      </c>
      <c r="O9" s="127">
        <v>15</v>
      </c>
      <c r="P9" s="127">
        <v>16</v>
      </c>
      <c r="Q9" s="127">
        <v>17</v>
      </c>
      <c r="R9" s="127">
        <v>18</v>
      </c>
      <c r="S9" s="127">
        <v>19</v>
      </c>
      <c r="T9" s="127">
        <v>20</v>
      </c>
      <c r="U9" s="127">
        <v>21</v>
      </c>
      <c r="V9" s="127">
        <v>22</v>
      </c>
      <c r="W9" s="127">
        <v>23</v>
      </c>
    </row>
    <row r="10" ht="18.75" customHeight="1" spans="1:23">
      <c r="A10" s="22"/>
      <c r="B10" s="22"/>
      <c r="C10" s="22" t="s">
        <v>319</v>
      </c>
      <c r="D10" s="22"/>
      <c r="E10" s="22"/>
      <c r="F10" s="22"/>
      <c r="G10" s="22"/>
      <c r="H10" s="22"/>
      <c r="I10" s="24">
        <v>30000</v>
      </c>
      <c r="J10" s="24"/>
      <c r="K10" s="24"/>
      <c r="L10" s="24"/>
      <c r="M10" s="24"/>
      <c r="N10" s="24">
        <v>30000</v>
      </c>
      <c r="O10" s="24"/>
      <c r="P10" s="24"/>
      <c r="Q10" s="24"/>
      <c r="R10" s="24"/>
      <c r="S10" s="24"/>
      <c r="T10" s="24"/>
      <c r="U10" s="24"/>
      <c r="V10" s="24"/>
      <c r="W10" s="24"/>
    </row>
    <row r="11" ht="18.75" customHeight="1" spans="1:23">
      <c r="A11" s="128" t="s">
        <v>320</v>
      </c>
      <c r="B11" s="128" t="s">
        <v>321</v>
      </c>
      <c r="C11" s="22" t="s">
        <v>319</v>
      </c>
      <c r="D11" s="128" t="s">
        <v>71</v>
      </c>
      <c r="E11" s="128" t="s">
        <v>148</v>
      </c>
      <c r="F11" s="128" t="s">
        <v>149</v>
      </c>
      <c r="G11" s="128" t="s">
        <v>322</v>
      </c>
      <c r="H11" s="128" t="s">
        <v>323</v>
      </c>
      <c r="I11" s="24">
        <v>30000</v>
      </c>
      <c r="J11" s="24"/>
      <c r="K11" s="24"/>
      <c r="L11" s="24"/>
      <c r="M11" s="24"/>
      <c r="N11" s="24">
        <v>30000</v>
      </c>
      <c r="O11" s="24"/>
      <c r="P11" s="24"/>
      <c r="Q11" s="24"/>
      <c r="R11" s="24"/>
      <c r="S11" s="24"/>
      <c r="T11" s="24"/>
      <c r="U11" s="24"/>
      <c r="V11" s="24"/>
      <c r="W11" s="24"/>
    </row>
    <row r="12" ht="18.75" customHeight="1" spans="1:23">
      <c r="A12" s="26"/>
      <c r="B12" s="26"/>
      <c r="C12" s="22" t="s">
        <v>324</v>
      </c>
      <c r="D12" s="26"/>
      <c r="E12" s="26"/>
      <c r="F12" s="26"/>
      <c r="G12" s="26"/>
      <c r="H12" s="26"/>
      <c r="I12" s="24">
        <v>21100</v>
      </c>
      <c r="J12" s="24"/>
      <c r="K12" s="24"/>
      <c r="L12" s="24"/>
      <c r="M12" s="24"/>
      <c r="N12" s="24">
        <v>21100</v>
      </c>
      <c r="O12" s="24"/>
      <c r="P12" s="24"/>
      <c r="Q12" s="24"/>
      <c r="R12" s="24"/>
      <c r="S12" s="24"/>
      <c r="T12" s="24"/>
      <c r="U12" s="24"/>
      <c r="V12" s="24"/>
      <c r="W12" s="24"/>
    </row>
    <row r="13" ht="18.75" customHeight="1" spans="1:23">
      <c r="A13" s="128" t="s">
        <v>320</v>
      </c>
      <c r="B13" s="128" t="s">
        <v>321</v>
      </c>
      <c r="C13" s="22" t="s">
        <v>324</v>
      </c>
      <c r="D13" s="128" t="s">
        <v>71</v>
      </c>
      <c r="E13" s="128" t="s">
        <v>148</v>
      </c>
      <c r="F13" s="128" t="s">
        <v>149</v>
      </c>
      <c r="G13" s="128" t="s">
        <v>322</v>
      </c>
      <c r="H13" s="128" t="s">
        <v>323</v>
      </c>
      <c r="I13" s="24">
        <v>21100</v>
      </c>
      <c r="J13" s="24"/>
      <c r="K13" s="24"/>
      <c r="L13" s="24"/>
      <c r="M13" s="24"/>
      <c r="N13" s="24">
        <v>21100</v>
      </c>
      <c r="O13" s="24"/>
      <c r="P13" s="24"/>
      <c r="Q13" s="24"/>
      <c r="R13" s="24"/>
      <c r="S13" s="24"/>
      <c r="T13" s="24"/>
      <c r="U13" s="24"/>
      <c r="V13" s="24"/>
      <c r="W13" s="24"/>
    </row>
    <row r="14" ht="18.75" customHeight="1" spans="1:23">
      <c r="A14" s="26"/>
      <c r="B14" s="26"/>
      <c r="C14" s="22" t="s">
        <v>325</v>
      </c>
      <c r="D14" s="26"/>
      <c r="E14" s="26"/>
      <c r="F14" s="26"/>
      <c r="G14" s="26"/>
      <c r="H14" s="26"/>
      <c r="I14" s="24">
        <v>56310</v>
      </c>
      <c r="J14" s="24"/>
      <c r="K14" s="24"/>
      <c r="L14" s="24"/>
      <c r="M14" s="24"/>
      <c r="N14" s="24">
        <v>56310</v>
      </c>
      <c r="O14" s="24"/>
      <c r="P14" s="24"/>
      <c r="Q14" s="24"/>
      <c r="R14" s="24"/>
      <c r="S14" s="24"/>
      <c r="T14" s="24"/>
      <c r="U14" s="24"/>
      <c r="V14" s="24"/>
      <c r="W14" s="24"/>
    </row>
    <row r="15" ht="18.75" customHeight="1" spans="1:23">
      <c r="A15" s="128" t="s">
        <v>326</v>
      </c>
      <c r="B15" s="128" t="s">
        <v>327</v>
      </c>
      <c r="C15" s="22" t="s">
        <v>325</v>
      </c>
      <c r="D15" s="128" t="s">
        <v>71</v>
      </c>
      <c r="E15" s="128" t="s">
        <v>126</v>
      </c>
      <c r="F15" s="128" t="s">
        <v>127</v>
      </c>
      <c r="G15" s="128" t="s">
        <v>322</v>
      </c>
      <c r="H15" s="128" t="s">
        <v>323</v>
      </c>
      <c r="I15" s="24">
        <v>56310</v>
      </c>
      <c r="J15" s="24"/>
      <c r="K15" s="24"/>
      <c r="L15" s="24"/>
      <c r="M15" s="24"/>
      <c r="N15" s="24">
        <v>56310</v>
      </c>
      <c r="O15" s="24"/>
      <c r="P15" s="24"/>
      <c r="Q15" s="24"/>
      <c r="R15" s="24"/>
      <c r="S15" s="24"/>
      <c r="T15" s="24"/>
      <c r="U15" s="24"/>
      <c r="V15" s="24"/>
      <c r="W15" s="24"/>
    </row>
    <row r="16" ht="18.75" customHeight="1" spans="1:23">
      <c r="A16" s="26"/>
      <c r="B16" s="26"/>
      <c r="C16" s="22" t="s">
        <v>328</v>
      </c>
      <c r="D16" s="26"/>
      <c r="E16" s="26"/>
      <c r="F16" s="26"/>
      <c r="G16" s="26"/>
      <c r="H16" s="26"/>
      <c r="I16" s="24">
        <v>10500</v>
      </c>
      <c r="J16" s="24"/>
      <c r="K16" s="24"/>
      <c r="L16" s="24"/>
      <c r="M16" s="24"/>
      <c r="N16" s="24">
        <v>10500</v>
      </c>
      <c r="O16" s="24"/>
      <c r="P16" s="24"/>
      <c r="Q16" s="24"/>
      <c r="R16" s="24"/>
      <c r="S16" s="24"/>
      <c r="T16" s="24"/>
      <c r="U16" s="24"/>
      <c r="V16" s="24"/>
      <c r="W16" s="24"/>
    </row>
    <row r="17" ht="18.75" customHeight="1" spans="1:23">
      <c r="A17" s="128" t="s">
        <v>326</v>
      </c>
      <c r="B17" s="128" t="s">
        <v>329</v>
      </c>
      <c r="C17" s="22" t="s">
        <v>328</v>
      </c>
      <c r="D17" s="128" t="s">
        <v>71</v>
      </c>
      <c r="E17" s="128" t="s">
        <v>126</v>
      </c>
      <c r="F17" s="128" t="s">
        <v>127</v>
      </c>
      <c r="G17" s="128" t="s">
        <v>322</v>
      </c>
      <c r="H17" s="128" t="s">
        <v>323</v>
      </c>
      <c r="I17" s="24">
        <v>10500</v>
      </c>
      <c r="J17" s="24"/>
      <c r="K17" s="24"/>
      <c r="L17" s="24"/>
      <c r="M17" s="24"/>
      <c r="N17" s="24">
        <v>10500</v>
      </c>
      <c r="O17" s="24"/>
      <c r="P17" s="24"/>
      <c r="Q17" s="24"/>
      <c r="R17" s="24"/>
      <c r="S17" s="24"/>
      <c r="T17" s="24"/>
      <c r="U17" s="24"/>
      <c r="V17" s="24"/>
      <c r="W17" s="24"/>
    </row>
    <row r="18" ht="18.75" customHeight="1" spans="1:23">
      <c r="A18" s="26"/>
      <c r="B18" s="26"/>
      <c r="C18" s="22" t="s">
        <v>330</v>
      </c>
      <c r="D18" s="26"/>
      <c r="E18" s="26"/>
      <c r="F18" s="26"/>
      <c r="G18" s="26"/>
      <c r="H18" s="26"/>
      <c r="I18" s="24">
        <v>22991000</v>
      </c>
      <c r="J18" s="24"/>
      <c r="K18" s="24"/>
      <c r="L18" s="24"/>
      <c r="M18" s="24"/>
      <c r="N18" s="24">
        <v>22991000</v>
      </c>
      <c r="O18" s="24"/>
      <c r="P18" s="24"/>
      <c r="Q18" s="24"/>
      <c r="R18" s="24"/>
      <c r="S18" s="24"/>
      <c r="T18" s="24"/>
      <c r="U18" s="24"/>
      <c r="V18" s="24"/>
      <c r="W18" s="24"/>
    </row>
    <row r="19" ht="18.75" customHeight="1" spans="1:23">
      <c r="A19" s="128" t="s">
        <v>320</v>
      </c>
      <c r="B19" s="128" t="s">
        <v>331</v>
      </c>
      <c r="C19" s="22" t="s">
        <v>330</v>
      </c>
      <c r="D19" s="128" t="s">
        <v>71</v>
      </c>
      <c r="E19" s="128" t="s">
        <v>148</v>
      </c>
      <c r="F19" s="128" t="s">
        <v>149</v>
      </c>
      <c r="G19" s="128" t="s">
        <v>322</v>
      </c>
      <c r="H19" s="128" t="s">
        <v>323</v>
      </c>
      <c r="I19" s="24">
        <v>22991000</v>
      </c>
      <c r="J19" s="24"/>
      <c r="K19" s="24"/>
      <c r="L19" s="24"/>
      <c r="M19" s="24"/>
      <c r="N19" s="24">
        <v>22991000</v>
      </c>
      <c r="O19" s="24"/>
      <c r="P19" s="24"/>
      <c r="Q19" s="24"/>
      <c r="R19" s="24"/>
      <c r="S19" s="24"/>
      <c r="T19" s="24"/>
      <c r="U19" s="24"/>
      <c r="V19" s="24"/>
      <c r="W19" s="24"/>
    </row>
    <row r="20" ht="18.75" customHeight="1" spans="1:23">
      <c r="A20" s="26"/>
      <c r="B20" s="26"/>
      <c r="C20" s="22" t="s">
        <v>332</v>
      </c>
      <c r="D20" s="26"/>
      <c r="E20" s="26"/>
      <c r="F20" s="26"/>
      <c r="G20" s="26"/>
      <c r="H20" s="26"/>
      <c r="I20" s="24">
        <v>100000</v>
      </c>
      <c r="J20" s="24">
        <v>100000</v>
      </c>
      <c r="K20" s="24">
        <v>100000</v>
      </c>
      <c r="L20" s="24"/>
      <c r="M20" s="24"/>
      <c r="N20" s="24"/>
      <c r="O20" s="24"/>
      <c r="P20" s="24"/>
      <c r="Q20" s="24"/>
      <c r="R20" s="24"/>
      <c r="S20" s="24"/>
      <c r="T20" s="24"/>
      <c r="U20" s="24"/>
      <c r="V20" s="24"/>
      <c r="W20" s="24"/>
    </row>
    <row r="21" ht="18.75" customHeight="1" spans="1:23">
      <c r="A21" s="128" t="s">
        <v>326</v>
      </c>
      <c r="B21" s="128" t="s">
        <v>333</v>
      </c>
      <c r="C21" s="22" t="s">
        <v>332</v>
      </c>
      <c r="D21" s="128" t="s">
        <v>71</v>
      </c>
      <c r="E21" s="128" t="s">
        <v>136</v>
      </c>
      <c r="F21" s="128" t="s">
        <v>137</v>
      </c>
      <c r="G21" s="128" t="s">
        <v>322</v>
      </c>
      <c r="H21" s="128" t="s">
        <v>323</v>
      </c>
      <c r="I21" s="24">
        <v>100000</v>
      </c>
      <c r="J21" s="24">
        <v>100000</v>
      </c>
      <c r="K21" s="24">
        <v>100000</v>
      </c>
      <c r="L21" s="24"/>
      <c r="M21" s="24"/>
      <c r="N21" s="24"/>
      <c r="O21" s="24"/>
      <c r="P21" s="24"/>
      <c r="Q21" s="24"/>
      <c r="R21" s="24"/>
      <c r="S21" s="24"/>
      <c r="T21" s="24"/>
      <c r="U21" s="24"/>
      <c r="V21" s="24"/>
      <c r="W21" s="24"/>
    </row>
    <row r="22" ht="18.75" customHeight="1" spans="1:23">
      <c r="A22" s="26"/>
      <c r="B22" s="26"/>
      <c r="C22" s="22" t="s">
        <v>334</v>
      </c>
      <c r="D22" s="26"/>
      <c r="E22" s="26"/>
      <c r="F22" s="26"/>
      <c r="G22" s="26"/>
      <c r="H22" s="26"/>
      <c r="I22" s="24">
        <v>300000</v>
      </c>
      <c r="J22" s="24">
        <v>300000</v>
      </c>
      <c r="K22" s="24">
        <v>300000</v>
      </c>
      <c r="L22" s="24"/>
      <c r="M22" s="24"/>
      <c r="N22" s="24"/>
      <c r="O22" s="24"/>
      <c r="P22" s="24"/>
      <c r="Q22" s="24"/>
      <c r="R22" s="24"/>
      <c r="S22" s="24"/>
      <c r="T22" s="24"/>
      <c r="U22" s="24"/>
      <c r="V22" s="24"/>
      <c r="W22" s="24"/>
    </row>
    <row r="23" ht="18.75" customHeight="1" spans="1:23">
      <c r="A23" s="128" t="s">
        <v>326</v>
      </c>
      <c r="B23" s="128" t="s">
        <v>335</v>
      </c>
      <c r="C23" s="22" t="s">
        <v>334</v>
      </c>
      <c r="D23" s="128" t="s">
        <v>71</v>
      </c>
      <c r="E23" s="128" t="s">
        <v>126</v>
      </c>
      <c r="F23" s="128" t="s">
        <v>127</v>
      </c>
      <c r="G23" s="128" t="s">
        <v>322</v>
      </c>
      <c r="H23" s="128" t="s">
        <v>323</v>
      </c>
      <c r="I23" s="24">
        <v>300000</v>
      </c>
      <c r="J23" s="24">
        <v>300000</v>
      </c>
      <c r="K23" s="24">
        <v>300000</v>
      </c>
      <c r="L23" s="24"/>
      <c r="M23" s="24"/>
      <c r="N23" s="24"/>
      <c r="O23" s="24"/>
      <c r="P23" s="24"/>
      <c r="Q23" s="24"/>
      <c r="R23" s="24"/>
      <c r="S23" s="24"/>
      <c r="T23" s="24"/>
      <c r="U23" s="24"/>
      <c r="V23" s="24"/>
      <c r="W23" s="24"/>
    </row>
    <row r="24" ht="18.75" customHeight="1" spans="1:23">
      <c r="A24" s="26"/>
      <c r="B24" s="26"/>
      <c r="C24" s="22" t="s">
        <v>336</v>
      </c>
      <c r="D24" s="26"/>
      <c r="E24" s="26"/>
      <c r="F24" s="26"/>
      <c r="G24" s="26"/>
      <c r="H24" s="26"/>
      <c r="I24" s="24">
        <v>200000</v>
      </c>
      <c r="J24" s="24">
        <v>200000</v>
      </c>
      <c r="K24" s="24">
        <v>200000</v>
      </c>
      <c r="L24" s="24"/>
      <c r="M24" s="24"/>
      <c r="N24" s="24"/>
      <c r="O24" s="24"/>
      <c r="P24" s="24"/>
      <c r="Q24" s="24"/>
      <c r="R24" s="24"/>
      <c r="S24" s="24"/>
      <c r="T24" s="24"/>
      <c r="U24" s="24"/>
      <c r="V24" s="24"/>
      <c r="W24" s="24"/>
    </row>
    <row r="25" ht="18.75" customHeight="1" spans="1:23">
      <c r="A25" s="128" t="s">
        <v>326</v>
      </c>
      <c r="B25" s="128" t="s">
        <v>337</v>
      </c>
      <c r="C25" s="22" t="s">
        <v>336</v>
      </c>
      <c r="D25" s="128" t="s">
        <v>71</v>
      </c>
      <c r="E25" s="128" t="s">
        <v>132</v>
      </c>
      <c r="F25" s="128" t="s">
        <v>133</v>
      </c>
      <c r="G25" s="128" t="s">
        <v>322</v>
      </c>
      <c r="H25" s="128" t="s">
        <v>323</v>
      </c>
      <c r="I25" s="24">
        <v>200000</v>
      </c>
      <c r="J25" s="24">
        <v>200000</v>
      </c>
      <c r="K25" s="24">
        <v>200000</v>
      </c>
      <c r="L25" s="24"/>
      <c r="M25" s="24"/>
      <c r="N25" s="24"/>
      <c r="O25" s="24"/>
      <c r="P25" s="24"/>
      <c r="Q25" s="24"/>
      <c r="R25" s="24"/>
      <c r="S25" s="24"/>
      <c r="T25" s="24"/>
      <c r="U25" s="24"/>
      <c r="V25" s="24"/>
      <c r="W25" s="24"/>
    </row>
    <row r="26" ht="18.75" customHeight="1" spans="1:23">
      <c r="A26" s="26"/>
      <c r="B26" s="26"/>
      <c r="C26" s="22" t="s">
        <v>338</v>
      </c>
      <c r="D26" s="26"/>
      <c r="E26" s="26"/>
      <c r="F26" s="26"/>
      <c r="G26" s="26"/>
      <c r="H26" s="26"/>
      <c r="I26" s="24">
        <v>300000</v>
      </c>
      <c r="J26" s="24">
        <v>300000</v>
      </c>
      <c r="K26" s="24">
        <v>300000</v>
      </c>
      <c r="L26" s="24"/>
      <c r="M26" s="24"/>
      <c r="N26" s="24"/>
      <c r="O26" s="24"/>
      <c r="P26" s="24"/>
      <c r="Q26" s="24"/>
      <c r="R26" s="24"/>
      <c r="S26" s="24"/>
      <c r="T26" s="24"/>
      <c r="U26" s="24"/>
      <c r="V26" s="24"/>
      <c r="W26" s="24"/>
    </row>
    <row r="27" ht="18.75" customHeight="1" spans="1:23">
      <c r="A27" s="128" t="s">
        <v>326</v>
      </c>
      <c r="B27" s="128" t="s">
        <v>339</v>
      </c>
      <c r="C27" s="22" t="s">
        <v>338</v>
      </c>
      <c r="D27" s="128" t="s">
        <v>71</v>
      </c>
      <c r="E27" s="128" t="s">
        <v>136</v>
      </c>
      <c r="F27" s="128" t="s">
        <v>137</v>
      </c>
      <c r="G27" s="128" t="s">
        <v>322</v>
      </c>
      <c r="H27" s="128" t="s">
        <v>323</v>
      </c>
      <c r="I27" s="24">
        <v>300000</v>
      </c>
      <c r="J27" s="24">
        <v>300000</v>
      </c>
      <c r="K27" s="24">
        <v>300000</v>
      </c>
      <c r="L27" s="24"/>
      <c r="M27" s="24"/>
      <c r="N27" s="24"/>
      <c r="O27" s="24"/>
      <c r="P27" s="24"/>
      <c r="Q27" s="24"/>
      <c r="R27" s="24"/>
      <c r="S27" s="24"/>
      <c r="T27" s="24"/>
      <c r="U27" s="24"/>
      <c r="V27" s="24"/>
      <c r="W27" s="24"/>
    </row>
    <row r="28" ht="18.75" customHeight="1" spans="1:23">
      <c r="A28" s="26"/>
      <c r="B28" s="26"/>
      <c r="C28" s="22" t="s">
        <v>340</v>
      </c>
      <c r="D28" s="26"/>
      <c r="E28" s="26"/>
      <c r="F28" s="26"/>
      <c r="G28" s="26"/>
      <c r="H28" s="26"/>
      <c r="I28" s="24">
        <v>200000</v>
      </c>
      <c r="J28" s="24">
        <v>200000</v>
      </c>
      <c r="K28" s="24">
        <v>200000</v>
      </c>
      <c r="L28" s="24"/>
      <c r="M28" s="24"/>
      <c r="N28" s="24"/>
      <c r="O28" s="24"/>
      <c r="P28" s="24"/>
      <c r="Q28" s="24"/>
      <c r="R28" s="24"/>
      <c r="S28" s="24"/>
      <c r="T28" s="24"/>
      <c r="U28" s="24"/>
      <c r="V28" s="24"/>
      <c r="W28" s="24"/>
    </row>
    <row r="29" ht="18.75" customHeight="1" spans="1:23">
      <c r="A29" s="128" t="s">
        <v>326</v>
      </c>
      <c r="B29" s="128" t="s">
        <v>341</v>
      </c>
      <c r="C29" s="22" t="s">
        <v>340</v>
      </c>
      <c r="D29" s="128" t="s">
        <v>71</v>
      </c>
      <c r="E29" s="128" t="s">
        <v>126</v>
      </c>
      <c r="F29" s="128" t="s">
        <v>127</v>
      </c>
      <c r="G29" s="128" t="s">
        <v>322</v>
      </c>
      <c r="H29" s="128" t="s">
        <v>323</v>
      </c>
      <c r="I29" s="24">
        <v>200000</v>
      </c>
      <c r="J29" s="24">
        <v>200000</v>
      </c>
      <c r="K29" s="24">
        <v>200000</v>
      </c>
      <c r="L29" s="24"/>
      <c r="M29" s="24"/>
      <c r="N29" s="24"/>
      <c r="O29" s="24"/>
      <c r="P29" s="24"/>
      <c r="Q29" s="24"/>
      <c r="R29" s="24"/>
      <c r="S29" s="24"/>
      <c r="T29" s="24"/>
      <c r="U29" s="24"/>
      <c r="V29" s="24"/>
      <c r="W29" s="24"/>
    </row>
    <row r="30" ht="18.75" customHeight="1" spans="1:23">
      <c r="A30" s="26"/>
      <c r="B30" s="26"/>
      <c r="C30" s="22" t="s">
        <v>342</v>
      </c>
      <c r="D30" s="26"/>
      <c r="E30" s="26"/>
      <c r="F30" s="26"/>
      <c r="G30" s="26"/>
      <c r="H30" s="26"/>
      <c r="I30" s="24">
        <v>100000</v>
      </c>
      <c r="J30" s="24">
        <v>100000</v>
      </c>
      <c r="K30" s="24">
        <v>100000</v>
      </c>
      <c r="L30" s="24"/>
      <c r="M30" s="24"/>
      <c r="N30" s="24"/>
      <c r="O30" s="24"/>
      <c r="P30" s="24"/>
      <c r="Q30" s="24"/>
      <c r="R30" s="24"/>
      <c r="S30" s="24"/>
      <c r="T30" s="24"/>
      <c r="U30" s="24"/>
      <c r="V30" s="24"/>
      <c r="W30" s="24"/>
    </row>
    <row r="31" ht="18.75" customHeight="1" spans="1:23">
      <c r="A31" s="128" t="s">
        <v>326</v>
      </c>
      <c r="B31" s="128" t="s">
        <v>343</v>
      </c>
      <c r="C31" s="22" t="s">
        <v>342</v>
      </c>
      <c r="D31" s="128" t="s">
        <v>71</v>
      </c>
      <c r="E31" s="128" t="s">
        <v>130</v>
      </c>
      <c r="F31" s="128" t="s">
        <v>131</v>
      </c>
      <c r="G31" s="128" t="s">
        <v>322</v>
      </c>
      <c r="H31" s="128" t="s">
        <v>323</v>
      </c>
      <c r="I31" s="24">
        <v>100000</v>
      </c>
      <c r="J31" s="24">
        <v>100000</v>
      </c>
      <c r="K31" s="24">
        <v>100000</v>
      </c>
      <c r="L31" s="24"/>
      <c r="M31" s="24"/>
      <c r="N31" s="24"/>
      <c r="O31" s="24"/>
      <c r="P31" s="24"/>
      <c r="Q31" s="24"/>
      <c r="R31" s="24"/>
      <c r="S31" s="24"/>
      <c r="T31" s="24"/>
      <c r="U31" s="24"/>
      <c r="V31" s="24"/>
      <c r="W31" s="24"/>
    </row>
    <row r="32" ht="18.75" customHeight="1" spans="1:23">
      <c r="A32" s="26"/>
      <c r="B32" s="26"/>
      <c r="C32" s="22" t="s">
        <v>344</v>
      </c>
      <c r="D32" s="26"/>
      <c r="E32" s="26"/>
      <c r="F32" s="26"/>
      <c r="G32" s="26"/>
      <c r="H32" s="26"/>
      <c r="I32" s="24">
        <v>100000</v>
      </c>
      <c r="J32" s="24">
        <v>100000</v>
      </c>
      <c r="K32" s="24">
        <v>100000</v>
      </c>
      <c r="L32" s="24"/>
      <c r="M32" s="24"/>
      <c r="N32" s="24"/>
      <c r="O32" s="24"/>
      <c r="P32" s="24"/>
      <c r="Q32" s="24"/>
      <c r="R32" s="24"/>
      <c r="S32" s="24"/>
      <c r="T32" s="24"/>
      <c r="U32" s="24"/>
      <c r="V32" s="24"/>
      <c r="W32" s="24"/>
    </row>
    <row r="33" ht="18.75" customHeight="1" spans="1:23">
      <c r="A33" s="128" t="s">
        <v>326</v>
      </c>
      <c r="B33" s="128" t="s">
        <v>345</v>
      </c>
      <c r="C33" s="22" t="s">
        <v>344</v>
      </c>
      <c r="D33" s="128" t="s">
        <v>71</v>
      </c>
      <c r="E33" s="128" t="s">
        <v>126</v>
      </c>
      <c r="F33" s="128" t="s">
        <v>127</v>
      </c>
      <c r="G33" s="128" t="s">
        <v>322</v>
      </c>
      <c r="H33" s="128" t="s">
        <v>323</v>
      </c>
      <c r="I33" s="24">
        <v>100000</v>
      </c>
      <c r="J33" s="24">
        <v>100000</v>
      </c>
      <c r="K33" s="24">
        <v>100000</v>
      </c>
      <c r="L33" s="24"/>
      <c r="M33" s="24"/>
      <c r="N33" s="24"/>
      <c r="O33" s="24"/>
      <c r="P33" s="24"/>
      <c r="Q33" s="24"/>
      <c r="R33" s="24"/>
      <c r="S33" s="24"/>
      <c r="T33" s="24"/>
      <c r="U33" s="24"/>
      <c r="V33" s="24"/>
      <c r="W33" s="24"/>
    </row>
    <row r="34" ht="18.75" customHeight="1" spans="1:23">
      <c r="A34" s="26"/>
      <c r="B34" s="26"/>
      <c r="C34" s="22" t="s">
        <v>346</v>
      </c>
      <c r="D34" s="26"/>
      <c r="E34" s="26"/>
      <c r="F34" s="26"/>
      <c r="G34" s="26"/>
      <c r="H34" s="26"/>
      <c r="I34" s="24">
        <v>300000</v>
      </c>
      <c r="J34" s="24">
        <v>300000</v>
      </c>
      <c r="K34" s="24">
        <v>300000</v>
      </c>
      <c r="L34" s="24"/>
      <c r="M34" s="24"/>
      <c r="N34" s="24"/>
      <c r="O34" s="24"/>
      <c r="P34" s="24"/>
      <c r="Q34" s="24"/>
      <c r="R34" s="24"/>
      <c r="S34" s="24"/>
      <c r="T34" s="24"/>
      <c r="U34" s="24"/>
      <c r="V34" s="24"/>
      <c r="W34" s="24"/>
    </row>
    <row r="35" ht="18.75" customHeight="1" spans="1:23">
      <c r="A35" s="128" t="s">
        <v>320</v>
      </c>
      <c r="B35" s="128" t="s">
        <v>347</v>
      </c>
      <c r="C35" s="22" t="s">
        <v>346</v>
      </c>
      <c r="D35" s="128" t="s">
        <v>71</v>
      </c>
      <c r="E35" s="128" t="s">
        <v>148</v>
      </c>
      <c r="F35" s="128" t="s">
        <v>149</v>
      </c>
      <c r="G35" s="128" t="s">
        <v>322</v>
      </c>
      <c r="H35" s="128" t="s">
        <v>323</v>
      </c>
      <c r="I35" s="24">
        <v>300000</v>
      </c>
      <c r="J35" s="24">
        <v>300000</v>
      </c>
      <c r="K35" s="24">
        <v>300000</v>
      </c>
      <c r="L35" s="24"/>
      <c r="M35" s="24"/>
      <c r="N35" s="24"/>
      <c r="O35" s="24"/>
      <c r="P35" s="24"/>
      <c r="Q35" s="24"/>
      <c r="R35" s="24"/>
      <c r="S35" s="24"/>
      <c r="T35" s="24"/>
      <c r="U35" s="24"/>
      <c r="V35" s="24"/>
      <c r="W35" s="24"/>
    </row>
    <row r="36" ht="18.75" customHeight="1" spans="1:23">
      <c r="A36" s="26"/>
      <c r="B36" s="26"/>
      <c r="C36" s="22" t="s">
        <v>348</v>
      </c>
      <c r="D36" s="26"/>
      <c r="E36" s="26"/>
      <c r="F36" s="26"/>
      <c r="G36" s="26"/>
      <c r="H36" s="26"/>
      <c r="I36" s="24">
        <v>400000</v>
      </c>
      <c r="J36" s="24">
        <v>400000</v>
      </c>
      <c r="K36" s="24">
        <v>400000</v>
      </c>
      <c r="L36" s="24"/>
      <c r="M36" s="24"/>
      <c r="N36" s="24"/>
      <c r="O36" s="24"/>
      <c r="P36" s="24"/>
      <c r="Q36" s="24"/>
      <c r="R36" s="24"/>
      <c r="S36" s="24"/>
      <c r="T36" s="24"/>
      <c r="U36" s="24"/>
      <c r="V36" s="24"/>
      <c r="W36" s="24"/>
    </row>
    <row r="37" ht="18.75" customHeight="1" spans="1:23">
      <c r="A37" s="128" t="s">
        <v>326</v>
      </c>
      <c r="B37" s="128" t="s">
        <v>349</v>
      </c>
      <c r="C37" s="22" t="s">
        <v>348</v>
      </c>
      <c r="D37" s="128" t="s">
        <v>71</v>
      </c>
      <c r="E37" s="128" t="s">
        <v>128</v>
      </c>
      <c r="F37" s="128" t="s">
        <v>129</v>
      </c>
      <c r="G37" s="128" t="s">
        <v>322</v>
      </c>
      <c r="H37" s="128" t="s">
        <v>323</v>
      </c>
      <c r="I37" s="24">
        <v>400000</v>
      </c>
      <c r="J37" s="24">
        <v>400000</v>
      </c>
      <c r="K37" s="24">
        <v>400000</v>
      </c>
      <c r="L37" s="24"/>
      <c r="M37" s="24"/>
      <c r="N37" s="24"/>
      <c r="O37" s="24"/>
      <c r="P37" s="24"/>
      <c r="Q37" s="24"/>
      <c r="R37" s="24"/>
      <c r="S37" s="24"/>
      <c r="T37" s="24"/>
      <c r="U37" s="24"/>
      <c r="V37" s="24"/>
      <c r="W37" s="24"/>
    </row>
    <row r="38" ht="18.75" customHeight="1" spans="1:23">
      <c r="A38" s="26"/>
      <c r="B38" s="26"/>
      <c r="C38" s="22" t="s">
        <v>350</v>
      </c>
      <c r="D38" s="26"/>
      <c r="E38" s="26"/>
      <c r="F38" s="26"/>
      <c r="G38" s="26"/>
      <c r="H38" s="26"/>
      <c r="I38" s="24">
        <v>100000</v>
      </c>
      <c r="J38" s="24">
        <v>100000</v>
      </c>
      <c r="K38" s="24">
        <v>100000</v>
      </c>
      <c r="L38" s="24"/>
      <c r="M38" s="24"/>
      <c r="N38" s="24"/>
      <c r="O38" s="24"/>
      <c r="P38" s="24"/>
      <c r="Q38" s="24"/>
      <c r="R38" s="24"/>
      <c r="S38" s="24"/>
      <c r="T38" s="24"/>
      <c r="U38" s="24"/>
      <c r="V38" s="24"/>
      <c r="W38" s="24"/>
    </row>
    <row r="39" ht="18.75" customHeight="1" spans="1:23">
      <c r="A39" s="128" t="s">
        <v>326</v>
      </c>
      <c r="B39" s="128" t="s">
        <v>351</v>
      </c>
      <c r="C39" s="22" t="s">
        <v>350</v>
      </c>
      <c r="D39" s="128" t="s">
        <v>71</v>
      </c>
      <c r="E39" s="128" t="s">
        <v>136</v>
      </c>
      <c r="F39" s="128" t="s">
        <v>137</v>
      </c>
      <c r="G39" s="128" t="s">
        <v>322</v>
      </c>
      <c r="H39" s="128" t="s">
        <v>323</v>
      </c>
      <c r="I39" s="24">
        <v>100000</v>
      </c>
      <c r="J39" s="24">
        <v>100000</v>
      </c>
      <c r="K39" s="24">
        <v>100000</v>
      </c>
      <c r="L39" s="24"/>
      <c r="M39" s="24"/>
      <c r="N39" s="24"/>
      <c r="O39" s="24"/>
      <c r="P39" s="24"/>
      <c r="Q39" s="24"/>
      <c r="R39" s="24"/>
      <c r="S39" s="24"/>
      <c r="T39" s="24"/>
      <c r="U39" s="24"/>
      <c r="V39" s="24"/>
      <c r="W39" s="24"/>
    </row>
    <row r="40" ht="18.75" customHeight="1" spans="1:23">
      <c r="A40" s="26"/>
      <c r="B40" s="26"/>
      <c r="C40" s="22" t="s">
        <v>352</v>
      </c>
      <c r="D40" s="26"/>
      <c r="E40" s="26"/>
      <c r="F40" s="26"/>
      <c r="G40" s="26"/>
      <c r="H40" s="26"/>
      <c r="I40" s="24">
        <v>1200000</v>
      </c>
      <c r="J40" s="24">
        <v>1200000</v>
      </c>
      <c r="K40" s="24">
        <v>1200000</v>
      </c>
      <c r="L40" s="24"/>
      <c r="M40" s="24"/>
      <c r="N40" s="24"/>
      <c r="O40" s="24"/>
      <c r="P40" s="24"/>
      <c r="Q40" s="24"/>
      <c r="R40" s="24"/>
      <c r="S40" s="24"/>
      <c r="T40" s="24"/>
      <c r="U40" s="24"/>
      <c r="V40" s="24"/>
      <c r="W40" s="24"/>
    </row>
    <row r="41" ht="18.75" customHeight="1" spans="1:23">
      <c r="A41" s="128" t="s">
        <v>326</v>
      </c>
      <c r="B41" s="128" t="s">
        <v>353</v>
      </c>
      <c r="C41" s="22" t="s">
        <v>352</v>
      </c>
      <c r="D41" s="128" t="s">
        <v>71</v>
      </c>
      <c r="E41" s="128" t="s">
        <v>126</v>
      </c>
      <c r="F41" s="128" t="s">
        <v>127</v>
      </c>
      <c r="G41" s="128" t="s">
        <v>322</v>
      </c>
      <c r="H41" s="128" t="s">
        <v>323</v>
      </c>
      <c r="I41" s="24">
        <v>1200000</v>
      </c>
      <c r="J41" s="24">
        <v>1200000</v>
      </c>
      <c r="K41" s="24">
        <v>1200000</v>
      </c>
      <c r="L41" s="24"/>
      <c r="M41" s="24"/>
      <c r="N41" s="24"/>
      <c r="O41" s="24"/>
      <c r="P41" s="24"/>
      <c r="Q41" s="24"/>
      <c r="R41" s="24"/>
      <c r="S41" s="24"/>
      <c r="T41" s="24"/>
      <c r="U41" s="24"/>
      <c r="V41" s="24"/>
      <c r="W41" s="24"/>
    </row>
    <row r="42" ht="18.75" customHeight="1" spans="1:23">
      <c r="A42" s="26"/>
      <c r="B42" s="26"/>
      <c r="C42" s="22" t="s">
        <v>354</v>
      </c>
      <c r="D42" s="26"/>
      <c r="E42" s="26"/>
      <c r="F42" s="26"/>
      <c r="G42" s="26"/>
      <c r="H42" s="26"/>
      <c r="I42" s="24">
        <v>500000</v>
      </c>
      <c r="J42" s="24">
        <v>500000</v>
      </c>
      <c r="K42" s="24">
        <v>500000</v>
      </c>
      <c r="L42" s="24"/>
      <c r="M42" s="24"/>
      <c r="N42" s="24"/>
      <c r="O42" s="24"/>
      <c r="P42" s="24"/>
      <c r="Q42" s="24"/>
      <c r="R42" s="24"/>
      <c r="S42" s="24"/>
      <c r="T42" s="24"/>
      <c r="U42" s="24"/>
      <c r="V42" s="24"/>
      <c r="W42" s="24"/>
    </row>
    <row r="43" ht="18.75" customHeight="1" spans="1:23">
      <c r="A43" s="128" t="s">
        <v>326</v>
      </c>
      <c r="B43" s="128" t="s">
        <v>355</v>
      </c>
      <c r="C43" s="22" t="s">
        <v>354</v>
      </c>
      <c r="D43" s="128" t="s">
        <v>71</v>
      </c>
      <c r="E43" s="128" t="s">
        <v>124</v>
      </c>
      <c r="F43" s="128" t="s">
        <v>125</v>
      </c>
      <c r="G43" s="128" t="s">
        <v>322</v>
      </c>
      <c r="H43" s="128" t="s">
        <v>323</v>
      </c>
      <c r="I43" s="24">
        <v>500000</v>
      </c>
      <c r="J43" s="24">
        <v>500000</v>
      </c>
      <c r="K43" s="24">
        <v>500000</v>
      </c>
      <c r="L43" s="24"/>
      <c r="M43" s="24"/>
      <c r="N43" s="24"/>
      <c r="O43" s="24"/>
      <c r="P43" s="24"/>
      <c r="Q43" s="24"/>
      <c r="R43" s="24"/>
      <c r="S43" s="24"/>
      <c r="T43" s="24"/>
      <c r="U43" s="24"/>
      <c r="V43" s="24"/>
      <c r="W43" s="24"/>
    </row>
    <row r="44" ht="18.75" customHeight="1" spans="1:23">
      <c r="A44" s="26"/>
      <c r="B44" s="26"/>
      <c r="C44" s="22" t="s">
        <v>356</v>
      </c>
      <c r="D44" s="26"/>
      <c r="E44" s="26"/>
      <c r="F44" s="26"/>
      <c r="G44" s="26"/>
      <c r="H44" s="26"/>
      <c r="I44" s="24">
        <v>1000000</v>
      </c>
      <c r="J44" s="24">
        <v>1000000</v>
      </c>
      <c r="K44" s="24">
        <v>1000000</v>
      </c>
      <c r="L44" s="24"/>
      <c r="M44" s="24"/>
      <c r="N44" s="24"/>
      <c r="O44" s="24"/>
      <c r="P44" s="24"/>
      <c r="Q44" s="24"/>
      <c r="R44" s="24"/>
      <c r="S44" s="24"/>
      <c r="T44" s="24"/>
      <c r="U44" s="24"/>
      <c r="V44" s="24"/>
      <c r="W44" s="24"/>
    </row>
    <row r="45" ht="18.75" customHeight="1" spans="1:23">
      <c r="A45" s="128" t="s">
        <v>326</v>
      </c>
      <c r="B45" s="128" t="s">
        <v>357</v>
      </c>
      <c r="C45" s="22" t="s">
        <v>356</v>
      </c>
      <c r="D45" s="128" t="s">
        <v>71</v>
      </c>
      <c r="E45" s="128" t="s">
        <v>124</v>
      </c>
      <c r="F45" s="128" t="s">
        <v>125</v>
      </c>
      <c r="G45" s="128" t="s">
        <v>322</v>
      </c>
      <c r="H45" s="128" t="s">
        <v>323</v>
      </c>
      <c r="I45" s="24">
        <v>1000000</v>
      </c>
      <c r="J45" s="24">
        <v>1000000</v>
      </c>
      <c r="K45" s="24">
        <v>1000000</v>
      </c>
      <c r="L45" s="24"/>
      <c r="M45" s="24"/>
      <c r="N45" s="24"/>
      <c r="O45" s="24"/>
      <c r="P45" s="24"/>
      <c r="Q45" s="24"/>
      <c r="R45" s="24"/>
      <c r="S45" s="24"/>
      <c r="T45" s="24"/>
      <c r="U45" s="24"/>
      <c r="V45" s="24"/>
      <c r="W45" s="24"/>
    </row>
    <row r="46" ht="18.75" customHeight="1" spans="1:23">
      <c r="A46" s="26"/>
      <c r="B46" s="26"/>
      <c r="C46" s="22" t="s">
        <v>358</v>
      </c>
      <c r="D46" s="26"/>
      <c r="E46" s="26"/>
      <c r="F46" s="26"/>
      <c r="G46" s="26"/>
      <c r="H46" s="26"/>
      <c r="I46" s="24">
        <v>800000</v>
      </c>
      <c r="J46" s="24">
        <v>800000</v>
      </c>
      <c r="K46" s="24">
        <v>800000</v>
      </c>
      <c r="L46" s="24"/>
      <c r="M46" s="24"/>
      <c r="N46" s="24"/>
      <c r="O46" s="24"/>
      <c r="P46" s="24"/>
      <c r="Q46" s="24"/>
      <c r="R46" s="24"/>
      <c r="S46" s="24"/>
      <c r="T46" s="24"/>
      <c r="U46" s="24"/>
      <c r="V46" s="24"/>
      <c r="W46" s="24"/>
    </row>
    <row r="47" ht="18.75" customHeight="1" spans="1:23">
      <c r="A47" s="128" t="s">
        <v>326</v>
      </c>
      <c r="B47" s="128" t="s">
        <v>359</v>
      </c>
      <c r="C47" s="22" t="s">
        <v>358</v>
      </c>
      <c r="D47" s="128" t="s">
        <v>71</v>
      </c>
      <c r="E47" s="128" t="s">
        <v>124</v>
      </c>
      <c r="F47" s="128" t="s">
        <v>125</v>
      </c>
      <c r="G47" s="128" t="s">
        <v>322</v>
      </c>
      <c r="H47" s="128" t="s">
        <v>323</v>
      </c>
      <c r="I47" s="24">
        <v>800000</v>
      </c>
      <c r="J47" s="24">
        <v>800000</v>
      </c>
      <c r="K47" s="24">
        <v>800000</v>
      </c>
      <c r="L47" s="24"/>
      <c r="M47" s="24"/>
      <c r="N47" s="24"/>
      <c r="O47" s="24"/>
      <c r="P47" s="24"/>
      <c r="Q47" s="24"/>
      <c r="R47" s="24"/>
      <c r="S47" s="24"/>
      <c r="T47" s="24"/>
      <c r="U47" s="24"/>
      <c r="V47" s="24"/>
      <c r="W47" s="24"/>
    </row>
    <row r="48" ht="18.75" customHeight="1" spans="1:23">
      <c r="A48" s="26"/>
      <c r="B48" s="26"/>
      <c r="C48" s="22" t="s">
        <v>360</v>
      </c>
      <c r="D48" s="26"/>
      <c r="E48" s="26"/>
      <c r="F48" s="26"/>
      <c r="G48" s="26"/>
      <c r="H48" s="26"/>
      <c r="I48" s="24">
        <v>976800</v>
      </c>
      <c r="J48" s="24"/>
      <c r="K48" s="24"/>
      <c r="L48" s="24">
        <v>976800</v>
      </c>
      <c r="M48" s="24"/>
      <c r="N48" s="24"/>
      <c r="O48" s="24"/>
      <c r="P48" s="24"/>
      <c r="Q48" s="24"/>
      <c r="R48" s="24"/>
      <c r="S48" s="24"/>
      <c r="T48" s="24"/>
      <c r="U48" s="24"/>
      <c r="V48" s="24"/>
      <c r="W48" s="24"/>
    </row>
    <row r="49" ht="18.75" customHeight="1" spans="1:23">
      <c r="A49" s="128" t="s">
        <v>326</v>
      </c>
      <c r="B49" s="128" t="s">
        <v>361</v>
      </c>
      <c r="C49" s="22" t="s">
        <v>360</v>
      </c>
      <c r="D49" s="128" t="s">
        <v>71</v>
      </c>
      <c r="E49" s="128" t="s">
        <v>153</v>
      </c>
      <c r="F49" s="128" t="s">
        <v>154</v>
      </c>
      <c r="G49" s="128" t="s">
        <v>322</v>
      </c>
      <c r="H49" s="128" t="s">
        <v>323</v>
      </c>
      <c r="I49" s="24">
        <v>976800</v>
      </c>
      <c r="J49" s="24"/>
      <c r="K49" s="24"/>
      <c r="L49" s="24">
        <v>976800</v>
      </c>
      <c r="M49" s="24"/>
      <c r="N49" s="24"/>
      <c r="O49" s="24"/>
      <c r="P49" s="24"/>
      <c r="Q49" s="24"/>
      <c r="R49" s="24"/>
      <c r="S49" s="24"/>
      <c r="T49" s="24"/>
      <c r="U49" s="24"/>
      <c r="V49" s="24"/>
      <c r="W49" s="24"/>
    </row>
    <row r="50" ht="18.75" customHeight="1" spans="1:23">
      <c r="A50" s="26"/>
      <c r="B50" s="26"/>
      <c r="C50" s="22" t="s">
        <v>362</v>
      </c>
      <c r="D50" s="26"/>
      <c r="E50" s="26"/>
      <c r="F50" s="26"/>
      <c r="G50" s="26"/>
      <c r="H50" s="26"/>
      <c r="I50" s="24">
        <v>3000000</v>
      </c>
      <c r="J50" s="24">
        <v>3000000</v>
      </c>
      <c r="K50" s="24">
        <v>3000000</v>
      </c>
      <c r="L50" s="24"/>
      <c r="M50" s="24"/>
      <c r="N50" s="24"/>
      <c r="O50" s="24"/>
      <c r="P50" s="24"/>
      <c r="Q50" s="24"/>
      <c r="R50" s="24"/>
      <c r="S50" s="24"/>
      <c r="T50" s="24"/>
      <c r="U50" s="24"/>
      <c r="V50" s="24"/>
      <c r="W50" s="24"/>
    </row>
    <row r="51" ht="18.75" customHeight="1" spans="1:23">
      <c r="A51" s="128" t="s">
        <v>320</v>
      </c>
      <c r="B51" s="128" t="s">
        <v>363</v>
      </c>
      <c r="C51" s="22" t="s">
        <v>362</v>
      </c>
      <c r="D51" s="128" t="s">
        <v>71</v>
      </c>
      <c r="E51" s="128" t="s">
        <v>136</v>
      </c>
      <c r="F51" s="128" t="s">
        <v>137</v>
      </c>
      <c r="G51" s="128" t="s">
        <v>364</v>
      </c>
      <c r="H51" s="128" t="s">
        <v>365</v>
      </c>
      <c r="I51" s="24">
        <v>3000000</v>
      </c>
      <c r="J51" s="24">
        <v>3000000</v>
      </c>
      <c r="K51" s="24">
        <v>3000000</v>
      </c>
      <c r="L51" s="24"/>
      <c r="M51" s="24"/>
      <c r="N51" s="24"/>
      <c r="O51" s="24"/>
      <c r="P51" s="24"/>
      <c r="Q51" s="24"/>
      <c r="R51" s="24"/>
      <c r="S51" s="24"/>
      <c r="T51" s="24"/>
      <c r="U51" s="24"/>
      <c r="V51" s="24"/>
      <c r="W51" s="24"/>
    </row>
    <row r="52" ht="18.75" customHeight="1" spans="1:23">
      <c r="A52" s="26"/>
      <c r="B52" s="26"/>
      <c r="C52" s="22" t="s">
        <v>366</v>
      </c>
      <c r="D52" s="26"/>
      <c r="E52" s="26"/>
      <c r="F52" s="26"/>
      <c r="G52" s="26"/>
      <c r="H52" s="26"/>
      <c r="I52" s="24">
        <v>2074924</v>
      </c>
      <c r="J52" s="24"/>
      <c r="K52" s="24"/>
      <c r="L52" s="24">
        <v>2074924</v>
      </c>
      <c r="M52" s="24"/>
      <c r="N52" s="24"/>
      <c r="O52" s="24"/>
      <c r="P52" s="24"/>
      <c r="Q52" s="24"/>
      <c r="R52" s="24"/>
      <c r="S52" s="24"/>
      <c r="T52" s="24"/>
      <c r="U52" s="24"/>
      <c r="V52" s="24"/>
      <c r="W52" s="24"/>
    </row>
    <row r="53" ht="18.75" customHeight="1" spans="1:23">
      <c r="A53" s="128" t="s">
        <v>326</v>
      </c>
      <c r="B53" s="128" t="s">
        <v>367</v>
      </c>
      <c r="C53" s="22" t="s">
        <v>366</v>
      </c>
      <c r="D53" s="128" t="s">
        <v>71</v>
      </c>
      <c r="E53" s="128" t="s">
        <v>153</v>
      </c>
      <c r="F53" s="128" t="s">
        <v>154</v>
      </c>
      <c r="G53" s="128" t="s">
        <v>322</v>
      </c>
      <c r="H53" s="128" t="s">
        <v>323</v>
      </c>
      <c r="I53" s="24">
        <v>2074924</v>
      </c>
      <c r="J53" s="24"/>
      <c r="K53" s="24"/>
      <c r="L53" s="24">
        <v>2074924</v>
      </c>
      <c r="M53" s="24"/>
      <c r="N53" s="24"/>
      <c r="O53" s="24"/>
      <c r="P53" s="24"/>
      <c r="Q53" s="24"/>
      <c r="R53" s="24"/>
      <c r="S53" s="24"/>
      <c r="T53" s="24"/>
      <c r="U53" s="24"/>
      <c r="V53" s="24"/>
      <c r="W53" s="24"/>
    </row>
    <row r="54" ht="18.75" customHeight="1" spans="1:23">
      <c r="A54" s="26"/>
      <c r="B54" s="26"/>
      <c r="C54" s="22" t="s">
        <v>368</v>
      </c>
      <c r="D54" s="26"/>
      <c r="E54" s="26"/>
      <c r="F54" s="26"/>
      <c r="G54" s="26"/>
      <c r="H54" s="26"/>
      <c r="I54" s="24">
        <v>1506476</v>
      </c>
      <c r="J54" s="24"/>
      <c r="K54" s="24"/>
      <c r="L54" s="24">
        <v>1506476</v>
      </c>
      <c r="M54" s="24"/>
      <c r="N54" s="24"/>
      <c r="O54" s="24"/>
      <c r="P54" s="24"/>
      <c r="Q54" s="24"/>
      <c r="R54" s="24"/>
      <c r="S54" s="24"/>
      <c r="T54" s="24"/>
      <c r="U54" s="24"/>
      <c r="V54" s="24"/>
      <c r="W54" s="24"/>
    </row>
    <row r="55" ht="18.75" customHeight="1" spans="1:23">
      <c r="A55" s="128" t="s">
        <v>326</v>
      </c>
      <c r="B55" s="128" t="s">
        <v>369</v>
      </c>
      <c r="C55" s="22" t="s">
        <v>368</v>
      </c>
      <c r="D55" s="128" t="s">
        <v>71</v>
      </c>
      <c r="E55" s="128" t="s">
        <v>153</v>
      </c>
      <c r="F55" s="128" t="s">
        <v>154</v>
      </c>
      <c r="G55" s="128" t="s">
        <v>322</v>
      </c>
      <c r="H55" s="128" t="s">
        <v>323</v>
      </c>
      <c r="I55" s="24">
        <v>1506476</v>
      </c>
      <c r="J55" s="24"/>
      <c r="K55" s="24"/>
      <c r="L55" s="24">
        <v>1506476</v>
      </c>
      <c r="M55" s="24"/>
      <c r="N55" s="24"/>
      <c r="O55" s="24"/>
      <c r="P55" s="24"/>
      <c r="Q55" s="24"/>
      <c r="R55" s="24"/>
      <c r="S55" s="24"/>
      <c r="T55" s="24"/>
      <c r="U55" s="24"/>
      <c r="V55" s="24"/>
      <c r="W55" s="24"/>
    </row>
    <row r="56" ht="18.75" customHeight="1" spans="1:23">
      <c r="A56" s="36" t="s">
        <v>155</v>
      </c>
      <c r="B56" s="37"/>
      <c r="C56" s="37"/>
      <c r="D56" s="37"/>
      <c r="E56" s="37"/>
      <c r="F56" s="37"/>
      <c r="G56" s="37"/>
      <c r="H56" s="38"/>
      <c r="I56" s="24">
        <v>36267110</v>
      </c>
      <c r="J56" s="24">
        <v>8600000</v>
      </c>
      <c r="K56" s="24">
        <v>8600000</v>
      </c>
      <c r="L56" s="24">
        <v>4558200</v>
      </c>
      <c r="M56" s="24"/>
      <c r="N56" s="24">
        <v>23108910</v>
      </c>
      <c r="O56" s="24"/>
      <c r="P56" s="24"/>
      <c r="Q56" s="24"/>
      <c r="R56" s="24"/>
      <c r="S56" s="24"/>
      <c r="T56" s="24"/>
      <c r="U56" s="24"/>
      <c r="V56" s="24"/>
      <c r="W56" s="24"/>
    </row>
  </sheetData>
  <mergeCells count="28">
    <mergeCell ref="A3:W3"/>
    <mergeCell ref="A4:H4"/>
    <mergeCell ref="J5:M5"/>
    <mergeCell ref="N5:P5"/>
    <mergeCell ref="R5:W5"/>
    <mergeCell ref="A56:H56"/>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9" right="0.39" top="0.58" bottom="0.58" header="0.5" footer="0.5"/>
  <pageSetup paperSize="9" scale="5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95"/>
  <sheetViews>
    <sheetView showZeros="0" workbookViewId="0">
      <pane ySplit="1" topLeftCell="A14" activePane="bottomLeft" state="frozen"/>
      <selection/>
      <selection pane="bottomLeft" activeCell="A1" sqref="A1"/>
    </sheetView>
  </sheetViews>
  <sheetFormatPr defaultColWidth="9.14285714285714" defaultRowHeight="12" customHeight="1"/>
  <cols>
    <col min="1" max="1" width="34.2857142857143" customWidth="1"/>
    <col min="2" max="2" width="48" customWidth="1"/>
    <col min="3" max="5" width="18.2857142857143" customWidth="1"/>
    <col min="6" max="6" width="12" customWidth="1"/>
    <col min="7" max="7" width="17" customWidth="1"/>
    <col min="8" max="9" width="12" customWidth="1"/>
    <col min="10" max="10" width="27.5714285714286" customWidth="1"/>
  </cols>
  <sheetData>
    <row r="1" customHeight="1" spans="1:10">
      <c r="A1" s="1"/>
      <c r="B1" s="1"/>
      <c r="C1" s="1"/>
      <c r="D1" s="1"/>
      <c r="E1" s="1"/>
      <c r="F1" s="1"/>
      <c r="G1" s="1"/>
      <c r="H1" s="1"/>
      <c r="I1" s="1"/>
      <c r="J1" s="1"/>
    </row>
    <row r="2" ht="15" customHeight="1" spans="10:10">
      <c r="J2" s="90" t="s">
        <v>370</v>
      </c>
    </row>
    <row r="3" ht="36.75" customHeight="1" spans="1:10">
      <c r="A3" s="6" t="str">
        <f>"2025"&amp;"年部门项目支出绩效目标表"</f>
        <v>2025年部门项目支出绩效目标表</v>
      </c>
      <c r="B3" s="7"/>
      <c r="C3" s="7"/>
      <c r="D3" s="7"/>
      <c r="E3" s="7"/>
      <c r="F3" s="56"/>
      <c r="G3" s="7"/>
      <c r="H3" s="56"/>
      <c r="I3" s="56"/>
      <c r="J3" s="7"/>
    </row>
    <row r="4" ht="18.75" customHeight="1" spans="1:8">
      <c r="A4" s="8" t="str">
        <f>"单位名称："&amp;"双江拉祜族佤族布朗族傣族自治县自然资源局"</f>
        <v>单位名称：双江拉祜族佤族布朗族傣族自治县自然资源局</v>
      </c>
      <c r="B4" s="4"/>
      <c r="C4" s="4"/>
      <c r="D4" s="4"/>
      <c r="E4" s="4"/>
      <c r="F4" s="39"/>
      <c r="G4" s="4"/>
      <c r="H4" s="39"/>
    </row>
    <row r="5" ht="18.75" customHeight="1" spans="1:10">
      <c r="A5" s="48" t="s">
        <v>371</v>
      </c>
      <c r="B5" s="48" t="s">
        <v>372</v>
      </c>
      <c r="C5" s="48" t="s">
        <v>373</v>
      </c>
      <c r="D5" s="48" t="s">
        <v>374</v>
      </c>
      <c r="E5" s="48" t="s">
        <v>375</v>
      </c>
      <c r="F5" s="57" t="s">
        <v>376</v>
      </c>
      <c r="G5" s="48" t="s">
        <v>377</v>
      </c>
      <c r="H5" s="57" t="s">
        <v>378</v>
      </c>
      <c r="I5" s="57" t="s">
        <v>379</v>
      </c>
      <c r="J5" s="48" t="s">
        <v>380</v>
      </c>
    </row>
    <row r="6" ht="18.75" customHeight="1" spans="1:10">
      <c r="A6" s="124">
        <v>1</v>
      </c>
      <c r="B6" s="124">
        <v>2</v>
      </c>
      <c r="C6" s="124">
        <v>3</v>
      </c>
      <c r="D6" s="124">
        <v>4</v>
      </c>
      <c r="E6" s="124">
        <v>5</v>
      </c>
      <c r="F6" s="124">
        <v>6</v>
      </c>
      <c r="G6" s="124">
        <v>7</v>
      </c>
      <c r="H6" s="124">
        <v>8</v>
      </c>
      <c r="I6" s="124">
        <v>9</v>
      </c>
      <c r="J6" s="124">
        <v>10</v>
      </c>
    </row>
    <row r="7" ht="18.75" customHeight="1" spans="1:10">
      <c r="A7" s="35" t="s">
        <v>71</v>
      </c>
      <c r="B7" s="58"/>
      <c r="C7" s="58"/>
      <c r="D7" s="58"/>
      <c r="E7" s="49"/>
      <c r="F7" s="59"/>
      <c r="G7" s="49"/>
      <c r="H7" s="59"/>
      <c r="I7" s="59"/>
      <c r="J7" s="49"/>
    </row>
    <row r="8" ht="18.75" customHeight="1" spans="1:10">
      <c r="A8" s="125" t="s">
        <v>71</v>
      </c>
      <c r="B8" s="22"/>
      <c r="C8" s="22"/>
      <c r="D8" s="22"/>
      <c r="E8" s="35"/>
      <c r="F8" s="22"/>
      <c r="G8" s="35"/>
      <c r="H8" s="22"/>
      <c r="I8" s="22"/>
      <c r="J8" s="35"/>
    </row>
    <row r="9" ht="18.75" customHeight="1" spans="1:10">
      <c r="A9" s="222" t="s">
        <v>366</v>
      </c>
      <c r="B9" s="22" t="s">
        <v>381</v>
      </c>
      <c r="C9" s="22" t="s">
        <v>382</v>
      </c>
      <c r="D9" s="22" t="s">
        <v>383</v>
      </c>
      <c r="E9" s="35" t="s">
        <v>384</v>
      </c>
      <c r="F9" s="22" t="s">
        <v>385</v>
      </c>
      <c r="G9" s="35" t="s">
        <v>386</v>
      </c>
      <c r="H9" s="22" t="s">
        <v>387</v>
      </c>
      <c r="I9" s="22" t="s">
        <v>388</v>
      </c>
      <c r="J9" s="35" t="s">
        <v>384</v>
      </c>
    </row>
    <row r="10" ht="18.75" customHeight="1" spans="1:10">
      <c r="A10" s="222" t="s">
        <v>366</v>
      </c>
      <c r="B10" s="22" t="s">
        <v>381</v>
      </c>
      <c r="C10" s="22" t="s">
        <v>382</v>
      </c>
      <c r="D10" s="22" t="s">
        <v>389</v>
      </c>
      <c r="E10" s="35" t="s">
        <v>390</v>
      </c>
      <c r="F10" s="22" t="s">
        <v>385</v>
      </c>
      <c r="G10" s="35" t="s">
        <v>391</v>
      </c>
      <c r="H10" s="22" t="s">
        <v>392</v>
      </c>
      <c r="I10" s="22" t="s">
        <v>393</v>
      </c>
      <c r="J10" s="35" t="s">
        <v>390</v>
      </c>
    </row>
    <row r="11" ht="18.75" customHeight="1" spans="1:10">
      <c r="A11" s="222" t="s">
        <v>366</v>
      </c>
      <c r="B11" s="22" t="s">
        <v>381</v>
      </c>
      <c r="C11" s="22" t="s">
        <v>394</v>
      </c>
      <c r="D11" s="22" t="s">
        <v>395</v>
      </c>
      <c r="E11" s="35" t="s">
        <v>396</v>
      </c>
      <c r="F11" s="22" t="s">
        <v>385</v>
      </c>
      <c r="G11" s="35" t="s">
        <v>391</v>
      </c>
      <c r="H11" s="22" t="s">
        <v>392</v>
      </c>
      <c r="I11" s="22" t="s">
        <v>393</v>
      </c>
      <c r="J11" s="35" t="s">
        <v>396</v>
      </c>
    </row>
    <row r="12" ht="18.75" customHeight="1" spans="1:10">
      <c r="A12" s="222" t="s">
        <v>366</v>
      </c>
      <c r="B12" s="22" t="s">
        <v>381</v>
      </c>
      <c r="C12" s="22" t="s">
        <v>397</v>
      </c>
      <c r="D12" s="22" t="s">
        <v>398</v>
      </c>
      <c r="E12" s="35" t="s">
        <v>399</v>
      </c>
      <c r="F12" s="22" t="s">
        <v>385</v>
      </c>
      <c r="G12" s="35" t="s">
        <v>391</v>
      </c>
      <c r="H12" s="22" t="s">
        <v>392</v>
      </c>
      <c r="I12" s="22" t="s">
        <v>393</v>
      </c>
      <c r="J12" s="35" t="s">
        <v>399</v>
      </c>
    </row>
    <row r="13" ht="18.75" customHeight="1" spans="1:10">
      <c r="A13" s="222" t="s">
        <v>348</v>
      </c>
      <c r="B13" s="22" t="s">
        <v>400</v>
      </c>
      <c r="C13" s="22" t="s">
        <v>382</v>
      </c>
      <c r="D13" s="22" t="s">
        <v>383</v>
      </c>
      <c r="E13" s="35" t="s">
        <v>401</v>
      </c>
      <c r="F13" s="22" t="s">
        <v>385</v>
      </c>
      <c r="G13" s="35" t="s">
        <v>402</v>
      </c>
      <c r="H13" s="22" t="s">
        <v>403</v>
      </c>
      <c r="I13" s="22" t="s">
        <v>388</v>
      </c>
      <c r="J13" s="35" t="s">
        <v>401</v>
      </c>
    </row>
    <row r="14" ht="18.75" customHeight="1" spans="1:10">
      <c r="A14" s="222" t="s">
        <v>348</v>
      </c>
      <c r="B14" s="22" t="s">
        <v>400</v>
      </c>
      <c r="C14" s="22" t="s">
        <v>382</v>
      </c>
      <c r="D14" s="22" t="s">
        <v>404</v>
      </c>
      <c r="E14" s="35" t="s">
        <v>405</v>
      </c>
      <c r="F14" s="22" t="s">
        <v>385</v>
      </c>
      <c r="G14" s="35" t="s">
        <v>391</v>
      </c>
      <c r="H14" s="22" t="s">
        <v>392</v>
      </c>
      <c r="I14" s="22" t="s">
        <v>393</v>
      </c>
      <c r="J14" s="35" t="s">
        <v>405</v>
      </c>
    </row>
    <row r="15" ht="18.75" customHeight="1" spans="1:10">
      <c r="A15" s="222" t="s">
        <v>348</v>
      </c>
      <c r="B15" s="22" t="s">
        <v>400</v>
      </c>
      <c r="C15" s="22" t="s">
        <v>382</v>
      </c>
      <c r="D15" s="22" t="s">
        <v>389</v>
      </c>
      <c r="E15" s="35" t="s">
        <v>400</v>
      </c>
      <c r="F15" s="22" t="s">
        <v>406</v>
      </c>
      <c r="G15" s="35" t="s">
        <v>407</v>
      </c>
      <c r="H15" s="22" t="s">
        <v>392</v>
      </c>
      <c r="I15" s="22" t="s">
        <v>393</v>
      </c>
      <c r="J15" s="35" t="s">
        <v>400</v>
      </c>
    </row>
    <row r="16" ht="18.75" customHeight="1" spans="1:10">
      <c r="A16" s="222" t="s">
        <v>348</v>
      </c>
      <c r="B16" s="22" t="s">
        <v>400</v>
      </c>
      <c r="C16" s="22" t="s">
        <v>394</v>
      </c>
      <c r="D16" s="22" t="s">
        <v>395</v>
      </c>
      <c r="E16" s="35" t="s">
        <v>396</v>
      </c>
      <c r="F16" s="22" t="s">
        <v>406</v>
      </c>
      <c r="G16" s="35" t="s">
        <v>407</v>
      </c>
      <c r="H16" s="22" t="s">
        <v>392</v>
      </c>
      <c r="I16" s="22" t="s">
        <v>393</v>
      </c>
      <c r="J16" s="35" t="s">
        <v>396</v>
      </c>
    </row>
    <row r="17" ht="18.75" customHeight="1" spans="1:10">
      <c r="A17" s="222" t="s">
        <v>348</v>
      </c>
      <c r="B17" s="22" t="s">
        <v>400</v>
      </c>
      <c r="C17" s="22" t="s">
        <v>397</v>
      </c>
      <c r="D17" s="22" t="s">
        <v>398</v>
      </c>
      <c r="E17" s="35" t="s">
        <v>408</v>
      </c>
      <c r="F17" s="22" t="s">
        <v>406</v>
      </c>
      <c r="G17" s="35" t="s">
        <v>407</v>
      </c>
      <c r="H17" s="22" t="s">
        <v>392</v>
      </c>
      <c r="I17" s="22" t="s">
        <v>393</v>
      </c>
      <c r="J17" s="35" t="s">
        <v>408</v>
      </c>
    </row>
    <row r="18" ht="18.75" customHeight="1" spans="1:10">
      <c r="A18" s="222" t="s">
        <v>344</v>
      </c>
      <c r="B18" s="22" t="s">
        <v>409</v>
      </c>
      <c r="C18" s="22" t="s">
        <v>382</v>
      </c>
      <c r="D18" s="22" t="s">
        <v>383</v>
      </c>
      <c r="E18" s="35" t="s">
        <v>410</v>
      </c>
      <c r="F18" s="22" t="s">
        <v>385</v>
      </c>
      <c r="G18" s="35" t="s">
        <v>391</v>
      </c>
      <c r="H18" s="22" t="s">
        <v>392</v>
      </c>
      <c r="I18" s="22" t="s">
        <v>393</v>
      </c>
      <c r="J18" s="35" t="s">
        <v>410</v>
      </c>
    </row>
    <row r="19" ht="18.75" customHeight="1" spans="1:10">
      <c r="A19" s="222" t="s">
        <v>344</v>
      </c>
      <c r="B19" s="22" t="s">
        <v>409</v>
      </c>
      <c r="C19" s="22" t="s">
        <v>382</v>
      </c>
      <c r="D19" s="22" t="s">
        <v>404</v>
      </c>
      <c r="E19" s="35" t="s">
        <v>411</v>
      </c>
      <c r="F19" s="22" t="s">
        <v>385</v>
      </c>
      <c r="G19" s="35" t="s">
        <v>391</v>
      </c>
      <c r="H19" s="22" t="s">
        <v>392</v>
      </c>
      <c r="I19" s="22" t="s">
        <v>393</v>
      </c>
      <c r="J19" s="35" t="s">
        <v>411</v>
      </c>
    </row>
    <row r="20" ht="18.75" customHeight="1" spans="1:10">
      <c r="A20" s="222" t="s">
        <v>344</v>
      </c>
      <c r="B20" s="22" t="s">
        <v>409</v>
      </c>
      <c r="C20" s="22" t="s">
        <v>382</v>
      </c>
      <c r="D20" s="22" t="s">
        <v>389</v>
      </c>
      <c r="E20" s="35" t="s">
        <v>412</v>
      </c>
      <c r="F20" s="22" t="s">
        <v>406</v>
      </c>
      <c r="G20" s="35" t="s">
        <v>407</v>
      </c>
      <c r="H20" s="22" t="s">
        <v>392</v>
      </c>
      <c r="I20" s="22" t="s">
        <v>393</v>
      </c>
      <c r="J20" s="35" t="s">
        <v>413</v>
      </c>
    </row>
    <row r="21" ht="18.75" customHeight="1" spans="1:10">
      <c r="A21" s="222" t="s">
        <v>344</v>
      </c>
      <c r="B21" s="22" t="s">
        <v>409</v>
      </c>
      <c r="C21" s="22" t="s">
        <v>394</v>
      </c>
      <c r="D21" s="22" t="s">
        <v>395</v>
      </c>
      <c r="E21" s="35" t="s">
        <v>414</v>
      </c>
      <c r="F21" s="22" t="s">
        <v>406</v>
      </c>
      <c r="G21" s="35" t="s">
        <v>407</v>
      </c>
      <c r="H21" s="22" t="s">
        <v>392</v>
      </c>
      <c r="I21" s="22" t="s">
        <v>393</v>
      </c>
      <c r="J21" s="35" t="s">
        <v>396</v>
      </c>
    </row>
    <row r="22" ht="18.75" customHeight="1" spans="1:10">
      <c r="A22" s="222" t="s">
        <v>344</v>
      </c>
      <c r="B22" s="22" t="s">
        <v>409</v>
      </c>
      <c r="C22" s="22" t="s">
        <v>397</v>
      </c>
      <c r="D22" s="22" t="s">
        <v>398</v>
      </c>
      <c r="E22" s="35" t="s">
        <v>408</v>
      </c>
      <c r="F22" s="22" t="s">
        <v>406</v>
      </c>
      <c r="G22" s="35" t="s">
        <v>407</v>
      </c>
      <c r="H22" s="22" t="s">
        <v>392</v>
      </c>
      <c r="I22" s="22" t="s">
        <v>393</v>
      </c>
      <c r="J22" s="35" t="s">
        <v>408</v>
      </c>
    </row>
    <row r="23" ht="18.75" customHeight="1" spans="1:10">
      <c r="A23" s="222" t="s">
        <v>358</v>
      </c>
      <c r="B23" s="22" t="s">
        <v>415</v>
      </c>
      <c r="C23" s="22" t="s">
        <v>382</v>
      </c>
      <c r="D23" s="22" t="s">
        <v>383</v>
      </c>
      <c r="E23" s="35" t="s">
        <v>416</v>
      </c>
      <c r="F23" s="22" t="s">
        <v>385</v>
      </c>
      <c r="G23" s="35" t="s">
        <v>201</v>
      </c>
      <c r="H23" s="22" t="s">
        <v>417</v>
      </c>
      <c r="I23" s="22" t="s">
        <v>388</v>
      </c>
      <c r="J23" s="35" t="s">
        <v>416</v>
      </c>
    </row>
    <row r="24" ht="18.75" customHeight="1" spans="1:10">
      <c r="A24" s="222" t="s">
        <v>358</v>
      </c>
      <c r="B24" s="22" t="s">
        <v>415</v>
      </c>
      <c r="C24" s="22" t="s">
        <v>382</v>
      </c>
      <c r="D24" s="22" t="s">
        <v>404</v>
      </c>
      <c r="E24" s="35" t="s">
        <v>418</v>
      </c>
      <c r="F24" s="22" t="s">
        <v>385</v>
      </c>
      <c r="G24" s="35" t="s">
        <v>391</v>
      </c>
      <c r="H24" s="22" t="s">
        <v>392</v>
      </c>
      <c r="I24" s="22" t="s">
        <v>393</v>
      </c>
      <c r="J24" s="35" t="s">
        <v>418</v>
      </c>
    </row>
    <row r="25" ht="18.75" customHeight="1" spans="1:10">
      <c r="A25" s="222" t="s">
        <v>358</v>
      </c>
      <c r="B25" s="22" t="s">
        <v>415</v>
      </c>
      <c r="C25" s="22" t="s">
        <v>382</v>
      </c>
      <c r="D25" s="22" t="s">
        <v>389</v>
      </c>
      <c r="E25" s="35" t="s">
        <v>419</v>
      </c>
      <c r="F25" s="22" t="s">
        <v>406</v>
      </c>
      <c r="G25" s="35" t="s">
        <v>407</v>
      </c>
      <c r="H25" s="22" t="s">
        <v>392</v>
      </c>
      <c r="I25" s="22" t="s">
        <v>393</v>
      </c>
      <c r="J25" s="35" t="s">
        <v>420</v>
      </c>
    </row>
    <row r="26" ht="18.75" customHeight="1" spans="1:10">
      <c r="A26" s="222" t="s">
        <v>358</v>
      </c>
      <c r="B26" s="22" t="s">
        <v>415</v>
      </c>
      <c r="C26" s="22" t="s">
        <v>394</v>
      </c>
      <c r="D26" s="22" t="s">
        <v>395</v>
      </c>
      <c r="E26" s="35" t="s">
        <v>421</v>
      </c>
      <c r="F26" s="22" t="s">
        <v>406</v>
      </c>
      <c r="G26" s="35" t="s">
        <v>407</v>
      </c>
      <c r="H26" s="22" t="s">
        <v>392</v>
      </c>
      <c r="I26" s="22" t="s">
        <v>393</v>
      </c>
      <c r="J26" s="35" t="s">
        <v>421</v>
      </c>
    </row>
    <row r="27" ht="18.75" customHeight="1" spans="1:10">
      <c r="A27" s="222" t="s">
        <v>358</v>
      </c>
      <c r="B27" s="22" t="s">
        <v>415</v>
      </c>
      <c r="C27" s="22" t="s">
        <v>397</v>
      </c>
      <c r="D27" s="22" t="s">
        <v>398</v>
      </c>
      <c r="E27" s="35" t="s">
        <v>408</v>
      </c>
      <c r="F27" s="22" t="s">
        <v>406</v>
      </c>
      <c r="G27" s="35" t="s">
        <v>407</v>
      </c>
      <c r="H27" s="22" t="s">
        <v>392</v>
      </c>
      <c r="I27" s="22" t="s">
        <v>393</v>
      </c>
      <c r="J27" s="35" t="s">
        <v>408</v>
      </c>
    </row>
    <row r="28" ht="18.75" customHeight="1" spans="1:10">
      <c r="A28" s="222" t="s">
        <v>334</v>
      </c>
      <c r="B28" s="22" t="s">
        <v>422</v>
      </c>
      <c r="C28" s="22" t="s">
        <v>382</v>
      </c>
      <c r="D28" s="22" t="s">
        <v>383</v>
      </c>
      <c r="E28" s="35" t="s">
        <v>423</v>
      </c>
      <c r="F28" s="22" t="s">
        <v>385</v>
      </c>
      <c r="G28" s="35" t="s">
        <v>424</v>
      </c>
      <c r="H28" s="22" t="s">
        <v>425</v>
      </c>
      <c r="I28" s="22" t="s">
        <v>388</v>
      </c>
      <c r="J28" s="35" t="s">
        <v>423</v>
      </c>
    </row>
    <row r="29" ht="18.75" customHeight="1" spans="1:10">
      <c r="A29" s="222" t="s">
        <v>334</v>
      </c>
      <c r="B29" s="22" t="s">
        <v>422</v>
      </c>
      <c r="C29" s="22" t="s">
        <v>382</v>
      </c>
      <c r="D29" s="22" t="s">
        <v>404</v>
      </c>
      <c r="E29" s="35" t="s">
        <v>426</v>
      </c>
      <c r="F29" s="22" t="s">
        <v>406</v>
      </c>
      <c r="G29" s="35" t="s">
        <v>407</v>
      </c>
      <c r="H29" s="22" t="s">
        <v>392</v>
      </c>
      <c r="I29" s="22" t="s">
        <v>393</v>
      </c>
      <c r="J29" s="35" t="s">
        <v>427</v>
      </c>
    </row>
    <row r="30" ht="18.75" customHeight="1" spans="1:10">
      <c r="A30" s="222" t="s">
        <v>334</v>
      </c>
      <c r="B30" s="22" t="s">
        <v>422</v>
      </c>
      <c r="C30" s="22" t="s">
        <v>382</v>
      </c>
      <c r="D30" s="22" t="s">
        <v>389</v>
      </c>
      <c r="E30" s="35" t="s">
        <v>428</v>
      </c>
      <c r="F30" s="22" t="s">
        <v>385</v>
      </c>
      <c r="G30" s="35" t="s">
        <v>391</v>
      </c>
      <c r="H30" s="22" t="s">
        <v>392</v>
      </c>
      <c r="I30" s="22" t="s">
        <v>393</v>
      </c>
      <c r="J30" s="35" t="s">
        <v>429</v>
      </c>
    </row>
    <row r="31" ht="18.75" customHeight="1" spans="1:10">
      <c r="A31" s="222" t="s">
        <v>334</v>
      </c>
      <c r="B31" s="22" t="s">
        <v>422</v>
      </c>
      <c r="C31" s="22" t="s">
        <v>394</v>
      </c>
      <c r="D31" s="22" t="s">
        <v>395</v>
      </c>
      <c r="E31" s="35" t="s">
        <v>396</v>
      </c>
      <c r="F31" s="22" t="s">
        <v>406</v>
      </c>
      <c r="G31" s="35" t="s">
        <v>407</v>
      </c>
      <c r="H31" s="22" t="s">
        <v>392</v>
      </c>
      <c r="I31" s="22" t="s">
        <v>393</v>
      </c>
      <c r="J31" s="35" t="s">
        <v>427</v>
      </c>
    </row>
    <row r="32" ht="18.75" customHeight="1" spans="1:10">
      <c r="A32" s="222" t="s">
        <v>334</v>
      </c>
      <c r="B32" s="22" t="s">
        <v>422</v>
      </c>
      <c r="C32" s="22" t="s">
        <v>397</v>
      </c>
      <c r="D32" s="22" t="s">
        <v>398</v>
      </c>
      <c r="E32" s="35" t="s">
        <v>408</v>
      </c>
      <c r="F32" s="22" t="s">
        <v>406</v>
      </c>
      <c r="G32" s="35" t="s">
        <v>407</v>
      </c>
      <c r="H32" s="22" t="s">
        <v>392</v>
      </c>
      <c r="I32" s="22" t="s">
        <v>393</v>
      </c>
      <c r="J32" s="35" t="s">
        <v>408</v>
      </c>
    </row>
    <row r="33" ht="18.75" customHeight="1" spans="1:10">
      <c r="A33" s="222" t="s">
        <v>368</v>
      </c>
      <c r="B33" s="22" t="s">
        <v>430</v>
      </c>
      <c r="C33" s="22" t="s">
        <v>382</v>
      </c>
      <c r="D33" s="22" t="s">
        <v>383</v>
      </c>
      <c r="E33" s="35" t="s">
        <v>431</v>
      </c>
      <c r="F33" s="22" t="s">
        <v>385</v>
      </c>
      <c r="G33" s="35" t="s">
        <v>432</v>
      </c>
      <c r="H33" s="22" t="s">
        <v>387</v>
      </c>
      <c r="I33" s="22" t="s">
        <v>388</v>
      </c>
      <c r="J33" s="35" t="s">
        <v>431</v>
      </c>
    </row>
    <row r="34" ht="18.75" customHeight="1" spans="1:10">
      <c r="A34" s="222" t="s">
        <v>368</v>
      </c>
      <c r="B34" s="22" t="s">
        <v>430</v>
      </c>
      <c r="C34" s="22" t="s">
        <v>394</v>
      </c>
      <c r="D34" s="22" t="s">
        <v>395</v>
      </c>
      <c r="E34" s="35" t="s">
        <v>433</v>
      </c>
      <c r="F34" s="22" t="s">
        <v>385</v>
      </c>
      <c r="G34" s="35" t="s">
        <v>391</v>
      </c>
      <c r="H34" s="22" t="s">
        <v>392</v>
      </c>
      <c r="I34" s="22" t="s">
        <v>393</v>
      </c>
      <c r="J34" s="35" t="s">
        <v>433</v>
      </c>
    </row>
    <row r="35" ht="18.75" customHeight="1" spans="1:10">
      <c r="A35" s="222" t="s">
        <v>368</v>
      </c>
      <c r="B35" s="22" t="s">
        <v>430</v>
      </c>
      <c r="C35" s="22" t="s">
        <v>397</v>
      </c>
      <c r="D35" s="22" t="s">
        <v>398</v>
      </c>
      <c r="E35" s="35" t="s">
        <v>399</v>
      </c>
      <c r="F35" s="22" t="s">
        <v>385</v>
      </c>
      <c r="G35" s="35" t="s">
        <v>391</v>
      </c>
      <c r="H35" s="22" t="s">
        <v>392</v>
      </c>
      <c r="I35" s="22" t="s">
        <v>393</v>
      </c>
      <c r="J35" s="35" t="s">
        <v>399</v>
      </c>
    </row>
    <row r="36" ht="18.75" customHeight="1" spans="1:10">
      <c r="A36" s="222" t="s">
        <v>346</v>
      </c>
      <c r="B36" s="22" t="s">
        <v>434</v>
      </c>
      <c r="C36" s="22" t="s">
        <v>382</v>
      </c>
      <c r="D36" s="22" t="s">
        <v>383</v>
      </c>
      <c r="E36" s="35" t="s">
        <v>435</v>
      </c>
      <c r="F36" s="22" t="s">
        <v>385</v>
      </c>
      <c r="G36" s="35" t="s">
        <v>436</v>
      </c>
      <c r="H36" s="22" t="s">
        <v>417</v>
      </c>
      <c r="I36" s="22" t="s">
        <v>388</v>
      </c>
      <c r="J36" s="35" t="s">
        <v>435</v>
      </c>
    </row>
    <row r="37" ht="18.75" customHeight="1" spans="1:10">
      <c r="A37" s="222" t="s">
        <v>346</v>
      </c>
      <c r="B37" s="22" t="s">
        <v>434</v>
      </c>
      <c r="C37" s="22" t="s">
        <v>382</v>
      </c>
      <c r="D37" s="22" t="s">
        <v>404</v>
      </c>
      <c r="E37" s="35" t="s">
        <v>437</v>
      </c>
      <c r="F37" s="22" t="s">
        <v>385</v>
      </c>
      <c r="G37" s="35" t="s">
        <v>391</v>
      </c>
      <c r="H37" s="22" t="s">
        <v>392</v>
      </c>
      <c r="I37" s="22" t="s">
        <v>393</v>
      </c>
      <c r="J37" s="35" t="s">
        <v>437</v>
      </c>
    </row>
    <row r="38" ht="18.75" customHeight="1" spans="1:10">
      <c r="A38" s="222" t="s">
        <v>346</v>
      </c>
      <c r="B38" s="22" t="s">
        <v>434</v>
      </c>
      <c r="C38" s="22" t="s">
        <v>382</v>
      </c>
      <c r="D38" s="22" t="s">
        <v>389</v>
      </c>
      <c r="E38" s="35" t="s">
        <v>438</v>
      </c>
      <c r="F38" s="22" t="s">
        <v>406</v>
      </c>
      <c r="G38" s="35" t="s">
        <v>407</v>
      </c>
      <c r="H38" s="22" t="s">
        <v>392</v>
      </c>
      <c r="I38" s="22" t="s">
        <v>393</v>
      </c>
      <c r="J38" s="35" t="s">
        <v>438</v>
      </c>
    </row>
    <row r="39" ht="18.75" customHeight="1" spans="1:10">
      <c r="A39" s="222" t="s">
        <v>346</v>
      </c>
      <c r="B39" s="22" t="s">
        <v>434</v>
      </c>
      <c r="C39" s="22" t="s">
        <v>394</v>
      </c>
      <c r="D39" s="22" t="s">
        <v>395</v>
      </c>
      <c r="E39" s="35" t="s">
        <v>439</v>
      </c>
      <c r="F39" s="22" t="s">
        <v>406</v>
      </c>
      <c r="G39" s="35" t="s">
        <v>407</v>
      </c>
      <c r="H39" s="22" t="s">
        <v>392</v>
      </c>
      <c r="I39" s="22" t="s">
        <v>393</v>
      </c>
      <c r="J39" s="35" t="s">
        <v>439</v>
      </c>
    </row>
    <row r="40" ht="18.75" customHeight="1" spans="1:10">
      <c r="A40" s="222" t="s">
        <v>346</v>
      </c>
      <c r="B40" s="22" t="s">
        <v>434</v>
      </c>
      <c r="C40" s="22" t="s">
        <v>397</v>
      </c>
      <c r="D40" s="22" t="s">
        <v>398</v>
      </c>
      <c r="E40" s="35" t="s">
        <v>440</v>
      </c>
      <c r="F40" s="22" t="s">
        <v>406</v>
      </c>
      <c r="G40" s="35" t="s">
        <v>407</v>
      </c>
      <c r="H40" s="22" t="s">
        <v>392</v>
      </c>
      <c r="I40" s="22" t="s">
        <v>393</v>
      </c>
      <c r="J40" s="35" t="s">
        <v>440</v>
      </c>
    </row>
    <row r="41" ht="18.75" customHeight="1" spans="1:10">
      <c r="A41" s="222" t="s">
        <v>350</v>
      </c>
      <c r="B41" s="22" t="s">
        <v>441</v>
      </c>
      <c r="C41" s="22" t="s">
        <v>382</v>
      </c>
      <c r="D41" s="22" t="s">
        <v>383</v>
      </c>
      <c r="E41" s="35" t="s">
        <v>442</v>
      </c>
      <c r="F41" s="22" t="s">
        <v>385</v>
      </c>
      <c r="G41" s="35" t="s">
        <v>443</v>
      </c>
      <c r="H41" s="22" t="s">
        <v>425</v>
      </c>
      <c r="I41" s="22" t="s">
        <v>388</v>
      </c>
      <c r="J41" s="35" t="s">
        <v>442</v>
      </c>
    </row>
    <row r="42" ht="18.75" customHeight="1" spans="1:10">
      <c r="A42" s="222" t="s">
        <v>350</v>
      </c>
      <c r="B42" s="22" t="s">
        <v>441</v>
      </c>
      <c r="C42" s="22" t="s">
        <v>382</v>
      </c>
      <c r="D42" s="22" t="s">
        <v>404</v>
      </c>
      <c r="E42" s="35" t="s">
        <v>444</v>
      </c>
      <c r="F42" s="22" t="s">
        <v>385</v>
      </c>
      <c r="G42" s="35" t="s">
        <v>391</v>
      </c>
      <c r="H42" s="22" t="s">
        <v>392</v>
      </c>
      <c r="I42" s="22" t="s">
        <v>393</v>
      </c>
      <c r="J42" s="35" t="s">
        <v>444</v>
      </c>
    </row>
    <row r="43" ht="18.75" customHeight="1" spans="1:10">
      <c r="A43" s="222" t="s">
        <v>350</v>
      </c>
      <c r="B43" s="22" t="s">
        <v>441</v>
      </c>
      <c r="C43" s="22" t="s">
        <v>382</v>
      </c>
      <c r="D43" s="22" t="s">
        <v>389</v>
      </c>
      <c r="E43" s="35" t="s">
        <v>445</v>
      </c>
      <c r="F43" s="22" t="s">
        <v>385</v>
      </c>
      <c r="G43" s="35" t="s">
        <v>446</v>
      </c>
      <c r="H43" s="22" t="s">
        <v>392</v>
      </c>
      <c r="I43" s="22" t="s">
        <v>393</v>
      </c>
      <c r="J43" s="35" t="s">
        <v>447</v>
      </c>
    </row>
    <row r="44" ht="18.75" customHeight="1" spans="1:10">
      <c r="A44" s="222" t="s">
        <v>350</v>
      </c>
      <c r="B44" s="22" t="s">
        <v>441</v>
      </c>
      <c r="C44" s="22" t="s">
        <v>394</v>
      </c>
      <c r="D44" s="22" t="s">
        <v>395</v>
      </c>
      <c r="E44" s="35" t="s">
        <v>396</v>
      </c>
      <c r="F44" s="22" t="s">
        <v>385</v>
      </c>
      <c r="G44" s="35" t="s">
        <v>407</v>
      </c>
      <c r="H44" s="22" t="s">
        <v>392</v>
      </c>
      <c r="I44" s="22" t="s">
        <v>393</v>
      </c>
      <c r="J44" s="35" t="s">
        <v>396</v>
      </c>
    </row>
    <row r="45" ht="18.75" customHeight="1" spans="1:10">
      <c r="A45" s="222" t="s">
        <v>350</v>
      </c>
      <c r="B45" s="22" t="s">
        <v>441</v>
      </c>
      <c r="C45" s="22" t="s">
        <v>397</v>
      </c>
      <c r="D45" s="22" t="s">
        <v>398</v>
      </c>
      <c r="E45" s="35" t="s">
        <v>408</v>
      </c>
      <c r="F45" s="22" t="s">
        <v>385</v>
      </c>
      <c r="G45" s="35" t="s">
        <v>407</v>
      </c>
      <c r="H45" s="22" t="s">
        <v>392</v>
      </c>
      <c r="I45" s="22" t="s">
        <v>393</v>
      </c>
      <c r="J45" s="35" t="s">
        <v>408</v>
      </c>
    </row>
    <row r="46" ht="18.75" customHeight="1" spans="1:10">
      <c r="A46" s="222" t="s">
        <v>354</v>
      </c>
      <c r="B46" s="22" t="s">
        <v>448</v>
      </c>
      <c r="C46" s="22" t="s">
        <v>382</v>
      </c>
      <c r="D46" s="22" t="s">
        <v>383</v>
      </c>
      <c r="E46" s="35" t="s">
        <v>449</v>
      </c>
      <c r="F46" s="22" t="s">
        <v>385</v>
      </c>
      <c r="G46" s="35" t="s">
        <v>450</v>
      </c>
      <c r="H46" s="22" t="s">
        <v>417</v>
      </c>
      <c r="I46" s="22" t="s">
        <v>388</v>
      </c>
      <c r="J46" s="35" t="s">
        <v>449</v>
      </c>
    </row>
    <row r="47" ht="18.75" customHeight="1" spans="1:10">
      <c r="A47" s="222" t="s">
        <v>354</v>
      </c>
      <c r="B47" s="22" t="s">
        <v>448</v>
      </c>
      <c r="C47" s="22" t="s">
        <v>382</v>
      </c>
      <c r="D47" s="22" t="s">
        <v>404</v>
      </c>
      <c r="E47" s="35" t="s">
        <v>451</v>
      </c>
      <c r="F47" s="22" t="s">
        <v>385</v>
      </c>
      <c r="G47" s="35" t="s">
        <v>391</v>
      </c>
      <c r="H47" s="22" t="s">
        <v>392</v>
      </c>
      <c r="I47" s="22" t="s">
        <v>393</v>
      </c>
      <c r="J47" s="35" t="s">
        <v>452</v>
      </c>
    </row>
    <row r="48" ht="18.75" customHeight="1" spans="1:10">
      <c r="A48" s="222" t="s">
        <v>354</v>
      </c>
      <c r="B48" s="22" t="s">
        <v>448</v>
      </c>
      <c r="C48" s="22" t="s">
        <v>382</v>
      </c>
      <c r="D48" s="22" t="s">
        <v>389</v>
      </c>
      <c r="E48" s="35" t="s">
        <v>453</v>
      </c>
      <c r="F48" s="22" t="s">
        <v>385</v>
      </c>
      <c r="G48" s="35" t="s">
        <v>391</v>
      </c>
      <c r="H48" s="22" t="s">
        <v>392</v>
      </c>
      <c r="I48" s="22" t="s">
        <v>393</v>
      </c>
      <c r="J48" s="35" t="s">
        <v>453</v>
      </c>
    </row>
    <row r="49" ht="18.75" customHeight="1" spans="1:10">
      <c r="A49" s="222" t="s">
        <v>354</v>
      </c>
      <c r="B49" s="22" t="s">
        <v>448</v>
      </c>
      <c r="C49" s="22" t="s">
        <v>394</v>
      </c>
      <c r="D49" s="22" t="s">
        <v>395</v>
      </c>
      <c r="E49" s="35" t="s">
        <v>454</v>
      </c>
      <c r="F49" s="22" t="s">
        <v>406</v>
      </c>
      <c r="G49" s="35" t="s">
        <v>407</v>
      </c>
      <c r="H49" s="22" t="s">
        <v>392</v>
      </c>
      <c r="I49" s="22" t="s">
        <v>393</v>
      </c>
      <c r="J49" s="35" t="s">
        <v>454</v>
      </c>
    </row>
    <row r="50" ht="18.75" customHeight="1" spans="1:10">
      <c r="A50" s="222" t="s">
        <v>354</v>
      </c>
      <c r="B50" s="22" t="s">
        <v>448</v>
      </c>
      <c r="C50" s="22" t="s">
        <v>397</v>
      </c>
      <c r="D50" s="22" t="s">
        <v>398</v>
      </c>
      <c r="E50" s="35" t="s">
        <v>408</v>
      </c>
      <c r="F50" s="22" t="s">
        <v>406</v>
      </c>
      <c r="G50" s="35" t="s">
        <v>407</v>
      </c>
      <c r="H50" s="22" t="s">
        <v>392</v>
      </c>
      <c r="I50" s="22" t="s">
        <v>393</v>
      </c>
      <c r="J50" s="35" t="s">
        <v>408</v>
      </c>
    </row>
    <row r="51" ht="18.75" customHeight="1" spans="1:10">
      <c r="A51" s="222" t="s">
        <v>360</v>
      </c>
      <c r="B51" s="22" t="s">
        <v>455</v>
      </c>
      <c r="C51" s="22" t="s">
        <v>382</v>
      </c>
      <c r="D51" s="22" t="s">
        <v>383</v>
      </c>
      <c r="E51" s="35" t="s">
        <v>456</v>
      </c>
      <c r="F51" s="22" t="s">
        <v>385</v>
      </c>
      <c r="G51" s="35" t="s">
        <v>199</v>
      </c>
      <c r="H51" s="22" t="s">
        <v>417</v>
      </c>
      <c r="I51" s="22" t="s">
        <v>388</v>
      </c>
      <c r="J51" s="35" t="s">
        <v>456</v>
      </c>
    </row>
    <row r="52" ht="18.75" customHeight="1" spans="1:10">
      <c r="A52" s="222" t="s">
        <v>360</v>
      </c>
      <c r="B52" s="22" t="s">
        <v>455</v>
      </c>
      <c r="C52" s="22" t="s">
        <v>382</v>
      </c>
      <c r="D52" s="22" t="s">
        <v>404</v>
      </c>
      <c r="E52" s="35" t="s">
        <v>457</v>
      </c>
      <c r="F52" s="22" t="s">
        <v>385</v>
      </c>
      <c r="G52" s="35" t="s">
        <v>391</v>
      </c>
      <c r="H52" s="22" t="s">
        <v>392</v>
      </c>
      <c r="I52" s="22" t="s">
        <v>393</v>
      </c>
      <c r="J52" s="35" t="s">
        <v>457</v>
      </c>
    </row>
    <row r="53" ht="18.75" customHeight="1" spans="1:10">
      <c r="A53" s="222" t="s">
        <v>360</v>
      </c>
      <c r="B53" s="22" t="s">
        <v>455</v>
      </c>
      <c r="C53" s="22" t="s">
        <v>382</v>
      </c>
      <c r="D53" s="22" t="s">
        <v>389</v>
      </c>
      <c r="E53" s="35" t="s">
        <v>458</v>
      </c>
      <c r="F53" s="22" t="s">
        <v>385</v>
      </c>
      <c r="G53" s="35" t="s">
        <v>391</v>
      </c>
      <c r="H53" s="22" t="s">
        <v>392</v>
      </c>
      <c r="I53" s="22" t="s">
        <v>393</v>
      </c>
      <c r="J53" s="35" t="s">
        <v>458</v>
      </c>
    </row>
    <row r="54" ht="18.75" customHeight="1" spans="1:10">
      <c r="A54" s="222" t="s">
        <v>360</v>
      </c>
      <c r="B54" s="22" t="s">
        <v>455</v>
      </c>
      <c r="C54" s="22" t="s">
        <v>394</v>
      </c>
      <c r="D54" s="22" t="s">
        <v>395</v>
      </c>
      <c r="E54" s="35" t="s">
        <v>396</v>
      </c>
      <c r="F54" s="22" t="s">
        <v>385</v>
      </c>
      <c r="G54" s="35" t="s">
        <v>407</v>
      </c>
      <c r="H54" s="22" t="s">
        <v>392</v>
      </c>
      <c r="I54" s="22" t="s">
        <v>393</v>
      </c>
      <c r="J54" s="35" t="s">
        <v>396</v>
      </c>
    </row>
    <row r="55" ht="18.75" customHeight="1" spans="1:10">
      <c r="A55" s="222" t="s">
        <v>360</v>
      </c>
      <c r="B55" s="22" t="s">
        <v>455</v>
      </c>
      <c r="C55" s="22" t="s">
        <v>397</v>
      </c>
      <c r="D55" s="22" t="s">
        <v>398</v>
      </c>
      <c r="E55" s="35" t="s">
        <v>459</v>
      </c>
      <c r="F55" s="22" t="s">
        <v>385</v>
      </c>
      <c r="G55" s="35" t="s">
        <v>407</v>
      </c>
      <c r="H55" s="22" t="s">
        <v>392</v>
      </c>
      <c r="I55" s="22" t="s">
        <v>393</v>
      </c>
      <c r="J55" s="35" t="s">
        <v>459</v>
      </c>
    </row>
    <row r="56" ht="18.75" customHeight="1" spans="1:10">
      <c r="A56" s="222" t="s">
        <v>342</v>
      </c>
      <c r="B56" s="22" t="s">
        <v>460</v>
      </c>
      <c r="C56" s="22" t="s">
        <v>382</v>
      </c>
      <c r="D56" s="22" t="s">
        <v>383</v>
      </c>
      <c r="E56" s="35" t="s">
        <v>461</v>
      </c>
      <c r="F56" s="22" t="s">
        <v>385</v>
      </c>
      <c r="G56" s="35" t="s">
        <v>462</v>
      </c>
      <c r="H56" s="22" t="s">
        <v>425</v>
      </c>
      <c r="I56" s="22" t="s">
        <v>388</v>
      </c>
      <c r="J56" s="35" t="s">
        <v>461</v>
      </c>
    </row>
    <row r="57" ht="18.75" customHeight="1" spans="1:10">
      <c r="A57" s="222" t="s">
        <v>342</v>
      </c>
      <c r="B57" s="22" t="s">
        <v>460</v>
      </c>
      <c r="C57" s="22" t="s">
        <v>382</v>
      </c>
      <c r="D57" s="22" t="s">
        <v>404</v>
      </c>
      <c r="E57" s="35" t="s">
        <v>463</v>
      </c>
      <c r="F57" s="22" t="s">
        <v>406</v>
      </c>
      <c r="G57" s="35" t="s">
        <v>464</v>
      </c>
      <c r="H57" s="22" t="s">
        <v>392</v>
      </c>
      <c r="I57" s="22" t="s">
        <v>393</v>
      </c>
      <c r="J57" s="35" t="s">
        <v>463</v>
      </c>
    </row>
    <row r="58" ht="18.75" customHeight="1" spans="1:10">
      <c r="A58" s="222" t="s">
        <v>342</v>
      </c>
      <c r="B58" s="22" t="s">
        <v>460</v>
      </c>
      <c r="C58" s="22" t="s">
        <v>382</v>
      </c>
      <c r="D58" s="22" t="s">
        <v>389</v>
      </c>
      <c r="E58" s="35" t="s">
        <v>460</v>
      </c>
      <c r="F58" s="22" t="s">
        <v>406</v>
      </c>
      <c r="G58" s="35" t="s">
        <v>407</v>
      </c>
      <c r="H58" s="22" t="s">
        <v>392</v>
      </c>
      <c r="I58" s="22" t="s">
        <v>393</v>
      </c>
      <c r="J58" s="35" t="s">
        <v>465</v>
      </c>
    </row>
    <row r="59" ht="18.75" customHeight="1" spans="1:10">
      <c r="A59" s="222" t="s">
        <v>342</v>
      </c>
      <c r="B59" s="22" t="s">
        <v>460</v>
      </c>
      <c r="C59" s="22" t="s">
        <v>394</v>
      </c>
      <c r="D59" s="22" t="s">
        <v>395</v>
      </c>
      <c r="E59" s="35" t="s">
        <v>466</v>
      </c>
      <c r="F59" s="22" t="s">
        <v>406</v>
      </c>
      <c r="G59" s="35" t="s">
        <v>407</v>
      </c>
      <c r="H59" s="22" t="s">
        <v>392</v>
      </c>
      <c r="I59" s="22" t="s">
        <v>393</v>
      </c>
      <c r="J59" s="35" t="s">
        <v>396</v>
      </c>
    </row>
    <row r="60" ht="18.75" customHeight="1" spans="1:10">
      <c r="A60" s="222" t="s">
        <v>342</v>
      </c>
      <c r="B60" s="22" t="s">
        <v>460</v>
      </c>
      <c r="C60" s="22" t="s">
        <v>397</v>
      </c>
      <c r="D60" s="22" t="s">
        <v>398</v>
      </c>
      <c r="E60" s="35" t="s">
        <v>408</v>
      </c>
      <c r="F60" s="22" t="s">
        <v>406</v>
      </c>
      <c r="G60" s="35" t="s">
        <v>407</v>
      </c>
      <c r="H60" s="22" t="s">
        <v>392</v>
      </c>
      <c r="I60" s="22" t="s">
        <v>393</v>
      </c>
      <c r="J60" s="35" t="s">
        <v>408</v>
      </c>
    </row>
    <row r="61" ht="18.75" customHeight="1" spans="1:10">
      <c r="A61" s="222" t="s">
        <v>356</v>
      </c>
      <c r="B61" s="22" t="s">
        <v>467</v>
      </c>
      <c r="C61" s="22" t="s">
        <v>382</v>
      </c>
      <c r="D61" s="22" t="s">
        <v>383</v>
      </c>
      <c r="E61" s="35" t="s">
        <v>468</v>
      </c>
      <c r="F61" s="22" t="s">
        <v>385</v>
      </c>
      <c r="G61" s="35" t="s">
        <v>402</v>
      </c>
      <c r="H61" s="22" t="s">
        <v>403</v>
      </c>
      <c r="I61" s="22" t="s">
        <v>388</v>
      </c>
      <c r="J61" s="35" t="s">
        <v>469</v>
      </c>
    </row>
    <row r="62" ht="18.75" customHeight="1" spans="1:10">
      <c r="A62" s="222" t="s">
        <v>356</v>
      </c>
      <c r="B62" s="22" t="s">
        <v>467</v>
      </c>
      <c r="C62" s="22" t="s">
        <v>382</v>
      </c>
      <c r="D62" s="22" t="s">
        <v>404</v>
      </c>
      <c r="E62" s="35" t="s">
        <v>470</v>
      </c>
      <c r="F62" s="22" t="s">
        <v>406</v>
      </c>
      <c r="G62" s="35" t="s">
        <v>446</v>
      </c>
      <c r="H62" s="22" t="s">
        <v>392</v>
      </c>
      <c r="I62" s="22" t="s">
        <v>393</v>
      </c>
      <c r="J62" s="35" t="s">
        <v>470</v>
      </c>
    </row>
    <row r="63" ht="18.75" customHeight="1" spans="1:10">
      <c r="A63" s="222" t="s">
        <v>356</v>
      </c>
      <c r="B63" s="22" t="s">
        <v>467</v>
      </c>
      <c r="C63" s="22" t="s">
        <v>382</v>
      </c>
      <c r="D63" s="22" t="s">
        <v>389</v>
      </c>
      <c r="E63" s="35" t="s">
        <v>471</v>
      </c>
      <c r="F63" s="22" t="s">
        <v>406</v>
      </c>
      <c r="G63" s="35" t="s">
        <v>407</v>
      </c>
      <c r="H63" s="22" t="s">
        <v>392</v>
      </c>
      <c r="I63" s="22" t="s">
        <v>393</v>
      </c>
      <c r="J63" s="35" t="s">
        <v>472</v>
      </c>
    </row>
    <row r="64" ht="18.75" customHeight="1" spans="1:10">
      <c r="A64" s="222" t="s">
        <v>356</v>
      </c>
      <c r="B64" s="22" t="s">
        <v>467</v>
      </c>
      <c r="C64" s="22" t="s">
        <v>394</v>
      </c>
      <c r="D64" s="22" t="s">
        <v>395</v>
      </c>
      <c r="E64" s="35" t="s">
        <v>473</v>
      </c>
      <c r="F64" s="22" t="s">
        <v>406</v>
      </c>
      <c r="G64" s="35" t="s">
        <v>407</v>
      </c>
      <c r="H64" s="22" t="s">
        <v>392</v>
      </c>
      <c r="I64" s="22" t="s">
        <v>393</v>
      </c>
      <c r="J64" s="35" t="s">
        <v>473</v>
      </c>
    </row>
    <row r="65" ht="18.75" customHeight="1" spans="1:10">
      <c r="A65" s="222" t="s">
        <v>356</v>
      </c>
      <c r="B65" s="22" t="s">
        <v>467</v>
      </c>
      <c r="C65" s="22" t="s">
        <v>397</v>
      </c>
      <c r="D65" s="22" t="s">
        <v>398</v>
      </c>
      <c r="E65" s="35" t="s">
        <v>408</v>
      </c>
      <c r="F65" s="22" t="s">
        <v>406</v>
      </c>
      <c r="G65" s="35" t="s">
        <v>407</v>
      </c>
      <c r="H65" s="22" t="s">
        <v>392</v>
      </c>
      <c r="I65" s="22" t="s">
        <v>393</v>
      </c>
      <c r="J65" s="35" t="s">
        <v>408</v>
      </c>
    </row>
    <row r="66" ht="18.75" customHeight="1" spans="1:10">
      <c r="A66" s="222" t="s">
        <v>336</v>
      </c>
      <c r="B66" s="22" t="s">
        <v>474</v>
      </c>
      <c r="C66" s="22" t="s">
        <v>382</v>
      </c>
      <c r="D66" s="22" t="s">
        <v>383</v>
      </c>
      <c r="E66" s="35" t="s">
        <v>475</v>
      </c>
      <c r="F66" s="22" t="s">
        <v>385</v>
      </c>
      <c r="G66" s="35" t="s">
        <v>476</v>
      </c>
      <c r="H66" s="22" t="s">
        <v>417</v>
      </c>
      <c r="I66" s="22" t="s">
        <v>388</v>
      </c>
      <c r="J66" s="35" t="s">
        <v>475</v>
      </c>
    </row>
    <row r="67" ht="18.75" customHeight="1" spans="1:10">
      <c r="A67" s="222" t="s">
        <v>336</v>
      </c>
      <c r="B67" s="22" t="s">
        <v>474</v>
      </c>
      <c r="C67" s="22" t="s">
        <v>382</v>
      </c>
      <c r="D67" s="22" t="s">
        <v>404</v>
      </c>
      <c r="E67" s="35" t="s">
        <v>477</v>
      </c>
      <c r="F67" s="22" t="s">
        <v>406</v>
      </c>
      <c r="G67" s="35" t="s">
        <v>478</v>
      </c>
      <c r="H67" s="22" t="s">
        <v>392</v>
      </c>
      <c r="I67" s="22" t="s">
        <v>393</v>
      </c>
      <c r="J67" s="35" t="s">
        <v>477</v>
      </c>
    </row>
    <row r="68" ht="18.75" customHeight="1" spans="1:10">
      <c r="A68" s="222" t="s">
        <v>336</v>
      </c>
      <c r="B68" s="22" t="s">
        <v>474</v>
      </c>
      <c r="C68" s="22" t="s">
        <v>382</v>
      </c>
      <c r="D68" s="22" t="s">
        <v>389</v>
      </c>
      <c r="E68" s="35" t="s">
        <v>479</v>
      </c>
      <c r="F68" s="22" t="s">
        <v>406</v>
      </c>
      <c r="G68" s="35" t="s">
        <v>407</v>
      </c>
      <c r="H68" s="22" t="s">
        <v>392</v>
      </c>
      <c r="I68" s="22" t="s">
        <v>393</v>
      </c>
      <c r="J68" s="35" t="s">
        <v>479</v>
      </c>
    </row>
    <row r="69" ht="18.75" customHeight="1" spans="1:10">
      <c r="A69" s="222" t="s">
        <v>336</v>
      </c>
      <c r="B69" s="22" t="s">
        <v>474</v>
      </c>
      <c r="C69" s="22" t="s">
        <v>394</v>
      </c>
      <c r="D69" s="22" t="s">
        <v>480</v>
      </c>
      <c r="E69" s="35" t="s">
        <v>481</v>
      </c>
      <c r="F69" s="22" t="s">
        <v>406</v>
      </c>
      <c r="G69" s="35" t="s">
        <v>407</v>
      </c>
      <c r="H69" s="22" t="s">
        <v>392</v>
      </c>
      <c r="I69" s="22" t="s">
        <v>393</v>
      </c>
      <c r="J69" s="35" t="s">
        <v>481</v>
      </c>
    </row>
    <row r="70" ht="18.75" customHeight="1" spans="1:10">
      <c r="A70" s="222" t="s">
        <v>336</v>
      </c>
      <c r="B70" s="22" t="s">
        <v>474</v>
      </c>
      <c r="C70" s="22" t="s">
        <v>397</v>
      </c>
      <c r="D70" s="22" t="s">
        <v>398</v>
      </c>
      <c r="E70" s="35" t="s">
        <v>408</v>
      </c>
      <c r="F70" s="22" t="s">
        <v>406</v>
      </c>
      <c r="G70" s="35" t="s">
        <v>407</v>
      </c>
      <c r="H70" s="22" t="s">
        <v>392</v>
      </c>
      <c r="I70" s="22" t="s">
        <v>393</v>
      </c>
      <c r="J70" s="35" t="s">
        <v>408</v>
      </c>
    </row>
    <row r="71" ht="18.75" customHeight="1" spans="1:10">
      <c r="A71" s="222" t="s">
        <v>352</v>
      </c>
      <c r="B71" s="22" t="s">
        <v>482</v>
      </c>
      <c r="C71" s="22" t="s">
        <v>382</v>
      </c>
      <c r="D71" s="22" t="s">
        <v>383</v>
      </c>
      <c r="E71" s="35" t="s">
        <v>483</v>
      </c>
      <c r="F71" s="22" t="s">
        <v>406</v>
      </c>
      <c r="G71" s="35" t="s">
        <v>407</v>
      </c>
      <c r="H71" s="22" t="s">
        <v>392</v>
      </c>
      <c r="I71" s="22" t="s">
        <v>393</v>
      </c>
      <c r="J71" s="35" t="s">
        <v>483</v>
      </c>
    </row>
    <row r="72" ht="18.75" customHeight="1" spans="1:10">
      <c r="A72" s="222" t="s">
        <v>352</v>
      </c>
      <c r="B72" s="22" t="s">
        <v>482</v>
      </c>
      <c r="C72" s="22" t="s">
        <v>382</v>
      </c>
      <c r="D72" s="22" t="s">
        <v>404</v>
      </c>
      <c r="E72" s="35" t="s">
        <v>484</v>
      </c>
      <c r="F72" s="22" t="s">
        <v>406</v>
      </c>
      <c r="G72" s="35" t="s">
        <v>407</v>
      </c>
      <c r="H72" s="22" t="s">
        <v>392</v>
      </c>
      <c r="I72" s="22" t="s">
        <v>393</v>
      </c>
      <c r="J72" s="35" t="s">
        <v>484</v>
      </c>
    </row>
    <row r="73" ht="18.75" customHeight="1" spans="1:10">
      <c r="A73" s="222" t="s">
        <v>352</v>
      </c>
      <c r="B73" s="22" t="s">
        <v>482</v>
      </c>
      <c r="C73" s="22" t="s">
        <v>382</v>
      </c>
      <c r="D73" s="22" t="s">
        <v>389</v>
      </c>
      <c r="E73" s="35" t="s">
        <v>485</v>
      </c>
      <c r="F73" s="22" t="s">
        <v>385</v>
      </c>
      <c r="G73" s="35" t="s">
        <v>391</v>
      </c>
      <c r="H73" s="22" t="s">
        <v>392</v>
      </c>
      <c r="I73" s="22" t="s">
        <v>393</v>
      </c>
      <c r="J73" s="35" t="s">
        <v>486</v>
      </c>
    </row>
    <row r="74" ht="18.75" customHeight="1" spans="1:10">
      <c r="A74" s="222" t="s">
        <v>352</v>
      </c>
      <c r="B74" s="22" t="s">
        <v>482</v>
      </c>
      <c r="C74" s="22" t="s">
        <v>394</v>
      </c>
      <c r="D74" s="22" t="s">
        <v>395</v>
      </c>
      <c r="E74" s="35" t="s">
        <v>487</v>
      </c>
      <c r="F74" s="22" t="s">
        <v>406</v>
      </c>
      <c r="G74" s="35" t="s">
        <v>407</v>
      </c>
      <c r="H74" s="22" t="s">
        <v>392</v>
      </c>
      <c r="I74" s="22" t="s">
        <v>393</v>
      </c>
      <c r="J74" s="35" t="s">
        <v>487</v>
      </c>
    </row>
    <row r="75" ht="18.75" customHeight="1" spans="1:10">
      <c r="A75" s="222" t="s">
        <v>352</v>
      </c>
      <c r="B75" s="22" t="s">
        <v>482</v>
      </c>
      <c r="C75" s="22" t="s">
        <v>397</v>
      </c>
      <c r="D75" s="22" t="s">
        <v>398</v>
      </c>
      <c r="E75" s="35" t="s">
        <v>408</v>
      </c>
      <c r="F75" s="22" t="s">
        <v>406</v>
      </c>
      <c r="G75" s="35" t="s">
        <v>407</v>
      </c>
      <c r="H75" s="22" t="s">
        <v>392</v>
      </c>
      <c r="I75" s="22" t="s">
        <v>393</v>
      </c>
      <c r="J75" s="35" t="s">
        <v>408</v>
      </c>
    </row>
    <row r="76" ht="18.75" customHeight="1" spans="1:10">
      <c r="A76" s="222" t="s">
        <v>340</v>
      </c>
      <c r="B76" s="22" t="s">
        <v>488</v>
      </c>
      <c r="C76" s="22" t="s">
        <v>382</v>
      </c>
      <c r="D76" s="22" t="s">
        <v>383</v>
      </c>
      <c r="E76" s="35" t="s">
        <v>489</v>
      </c>
      <c r="F76" s="22" t="s">
        <v>385</v>
      </c>
      <c r="G76" s="35" t="s">
        <v>490</v>
      </c>
      <c r="H76" s="22" t="s">
        <v>425</v>
      </c>
      <c r="I76" s="22" t="s">
        <v>388</v>
      </c>
      <c r="J76" s="35" t="s">
        <v>489</v>
      </c>
    </row>
    <row r="77" ht="18.75" customHeight="1" spans="1:10">
      <c r="A77" s="222" t="s">
        <v>340</v>
      </c>
      <c r="B77" s="22" t="s">
        <v>488</v>
      </c>
      <c r="C77" s="22" t="s">
        <v>382</v>
      </c>
      <c r="D77" s="22" t="s">
        <v>404</v>
      </c>
      <c r="E77" s="35" t="s">
        <v>491</v>
      </c>
      <c r="F77" s="22" t="s">
        <v>385</v>
      </c>
      <c r="G77" s="35" t="s">
        <v>391</v>
      </c>
      <c r="H77" s="22" t="s">
        <v>392</v>
      </c>
      <c r="I77" s="22" t="s">
        <v>393</v>
      </c>
      <c r="J77" s="35" t="s">
        <v>491</v>
      </c>
    </row>
    <row r="78" ht="18.75" customHeight="1" spans="1:10">
      <c r="A78" s="222" t="s">
        <v>340</v>
      </c>
      <c r="B78" s="22" t="s">
        <v>488</v>
      </c>
      <c r="C78" s="22" t="s">
        <v>382</v>
      </c>
      <c r="D78" s="22" t="s">
        <v>389</v>
      </c>
      <c r="E78" s="35" t="s">
        <v>492</v>
      </c>
      <c r="F78" s="22" t="s">
        <v>385</v>
      </c>
      <c r="G78" s="35" t="s">
        <v>391</v>
      </c>
      <c r="H78" s="22" t="s">
        <v>392</v>
      </c>
      <c r="I78" s="22" t="s">
        <v>393</v>
      </c>
      <c r="J78" s="35" t="s">
        <v>492</v>
      </c>
    </row>
    <row r="79" ht="18.75" customHeight="1" spans="1:10">
      <c r="A79" s="222" t="s">
        <v>340</v>
      </c>
      <c r="B79" s="22" t="s">
        <v>488</v>
      </c>
      <c r="C79" s="22" t="s">
        <v>394</v>
      </c>
      <c r="D79" s="22" t="s">
        <v>493</v>
      </c>
      <c r="E79" s="35" t="s">
        <v>494</v>
      </c>
      <c r="F79" s="22" t="s">
        <v>385</v>
      </c>
      <c r="G79" s="35" t="s">
        <v>495</v>
      </c>
      <c r="H79" s="22" t="s">
        <v>387</v>
      </c>
      <c r="I79" s="22" t="s">
        <v>388</v>
      </c>
      <c r="J79" s="35" t="s">
        <v>494</v>
      </c>
    </row>
    <row r="80" ht="18.75" customHeight="1" spans="1:10">
      <c r="A80" s="222" t="s">
        <v>340</v>
      </c>
      <c r="B80" s="22" t="s">
        <v>488</v>
      </c>
      <c r="C80" s="22" t="s">
        <v>394</v>
      </c>
      <c r="D80" s="22" t="s">
        <v>395</v>
      </c>
      <c r="E80" s="35" t="s">
        <v>496</v>
      </c>
      <c r="F80" s="22" t="s">
        <v>406</v>
      </c>
      <c r="G80" s="35" t="s">
        <v>497</v>
      </c>
      <c r="H80" s="22" t="s">
        <v>498</v>
      </c>
      <c r="I80" s="22" t="s">
        <v>388</v>
      </c>
      <c r="J80" s="35" t="s">
        <v>496</v>
      </c>
    </row>
    <row r="81" ht="18.75" customHeight="1" spans="1:10">
      <c r="A81" s="222" t="s">
        <v>340</v>
      </c>
      <c r="B81" s="22" t="s">
        <v>488</v>
      </c>
      <c r="C81" s="22" t="s">
        <v>397</v>
      </c>
      <c r="D81" s="22" t="s">
        <v>398</v>
      </c>
      <c r="E81" s="35" t="s">
        <v>499</v>
      </c>
      <c r="F81" s="22" t="s">
        <v>385</v>
      </c>
      <c r="G81" s="35" t="s">
        <v>500</v>
      </c>
      <c r="H81" s="22" t="s">
        <v>392</v>
      </c>
      <c r="I81" s="22" t="s">
        <v>393</v>
      </c>
      <c r="J81" s="35" t="s">
        <v>499</v>
      </c>
    </row>
    <row r="82" ht="18.75" customHeight="1" spans="1:10">
      <c r="A82" s="222" t="s">
        <v>338</v>
      </c>
      <c r="B82" s="22" t="s">
        <v>501</v>
      </c>
      <c r="C82" s="22" t="s">
        <v>382</v>
      </c>
      <c r="D82" s="22" t="s">
        <v>383</v>
      </c>
      <c r="E82" s="35" t="s">
        <v>502</v>
      </c>
      <c r="F82" s="22" t="s">
        <v>385</v>
      </c>
      <c r="G82" s="35" t="s">
        <v>199</v>
      </c>
      <c r="H82" s="22" t="s">
        <v>417</v>
      </c>
      <c r="I82" s="22" t="s">
        <v>388</v>
      </c>
      <c r="J82" s="35" t="s">
        <v>502</v>
      </c>
    </row>
    <row r="83" ht="18.75" customHeight="1" spans="1:10">
      <c r="A83" s="222" t="s">
        <v>338</v>
      </c>
      <c r="B83" s="22" t="s">
        <v>501</v>
      </c>
      <c r="C83" s="22" t="s">
        <v>382</v>
      </c>
      <c r="D83" s="22" t="s">
        <v>404</v>
      </c>
      <c r="E83" s="35" t="s">
        <v>503</v>
      </c>
      <c r="F83" s="22" t="s">
        <v>385</v>
      </c>
      <c r="G83" s="35" t="s">
        <v>407</v>
      </c>
      <c r="H83" s="22" t="s">
        <v>392</v>
      </c>
      <c r="I83" s="22" t="s">
        <v>393</v>
      </c>
      <c r="J83" s="35" t="s">
        <v>503</v>
      </c>
    </row>
    <row r="84" ht="18.75" customHeight="1" spans="1:10">
      <c r="A84" s="222" t="s">
        <v>338</v>
      </c>
      <c r="B84" s="22" t="s">
        <v>501</v>
      </c>
      <c r="C84" s="22" t="s">
        <v>382</v>
      </c>
      <c r="D84" s="22" t="s">
        <v>389</v>
      </c>
      <c r="E84" s="35" t="s">
        <v>504</v>
      </c>
      <c r="F84" s="22" t="s">
        <v>406</v>
      </c>
      <c r="G84" s="35" t="s">
        <v>407</v>
      </c>
      <c r="H84" s="22" t="s">
        <v>392</v>
      </c>
      <c r="I84" s="22" t="s">
        <v>393</v>
      </c>
      <c r="J84" s="35" t="s">
        <v>504</v>
      </c>
    </row>
    <row r="85" ht="18.75" customHeight="1" spans="1:10">
      <c r="A85" s="222" t="s">
        <v>338</v>
      </c>
      <c r="B85" s="22" t="s">
        <v>501</v>
      </c>
      <c r="C85" s="22" t="s">
        <v>394</v>
      </c>
      <c r="D85" s="22" t="s">
        <v>395</v>
      </c>
      <c r="E85" s="35" t="s">
        <v>396</v>
      </c>
      <c r="F85" s="22" t="s">
        <v>406</v>
      </c>
      <c r="G85" s="35" t="s">
        <v>407</v>
      </c>
      <c r="H85" s="22" t="s">
        <v>392</v>
      </c>
      <c r="I85" s="22" t="s">
        <v>393</v>
      </c>
      <c r="J85" s="35" t="s">
        <v>396</v>
      </c>
    </row>
    <row r="86" ht="18.75" customHeight="1" spans="1:10">
      <c r="A86" s="222" t="s">
        <v>338</v>
      </c>
      <c r="B86" s="22" t="s">
        <v>501</v>
      </c>
      <c r="C86" s="22" t="s">
        <v>397</v>
      </c>
      <c r="D86" s="22" t="s">
        <v>398</v>
      </c>
      <c r="E86" s="35" t="s">
        <v>505</v>
      </c>
      <c r="F86" s="22" t="s">
        <v>406</v>
      </c>
      <c r="G86" s="35" t="s">
        <v>407</v>
      </c>
      <c r="H86" s="22" t="s">
        <v>392</v>
      </c>
      <c r="I86" s="22" t="s">
        <v>393</v>
      </c>
      <c r="J86" s="35" t="s">
        <v>505</v>
      </c>
    </row>
    <row r="87" ht="18.75" customHeight="1" spans="1:10">
      <c r="A87" s="222" t="s">
        <v>362</v>
      </c>
      <c r="B87" s="22" t="s">
        <v>506</v>
      </c>
      <c r="C87" s="22" t="s">
        <v>382</v>
      </c>
      <c r="D87" s="22" t="s">
        <v>383</v>
      </c>
      <c r="E87" s="35" t="s">
        <v>507</v>
      </c>
      <c r="F87" s="22" t="s">
        <v>385</v>
      </c>
      <c r="G87" s="35" t="s">
        <v>508</v>
      </c>
      <c r="H87" s="22" t="s">
        <v>509</v>
      </c>
      <c r="I87" s="22" t="s">
        <v>388</v>
      </c>
      <c r="J87" s="35" t="s">
        <v>507</v>
      </c>
    </row>
    <row r="88" ht="18.75" customHeight="1" spans="1:10">
      <c r="A88" s="222" t="s">
        <v>362</v>
      </c>
      <c r="B88" s="22" t="s">
        <v>506</v>
      </c>
      <c r="C88" s="22" t="s">
        <v>382</v>
      </c>
      <c r="D88" s="22" t="s">
        <v>389</v>
      </c>
      <c r="E88" s="35" t="s">
        <v>510</v>
      </c>
      <c r="F88" s="22" t="s">
        <v>385</v>
      </c>
      <c r="G88" s="35" t="s">
        <v>432</v>
      </c>
      <c r="H88" s="22" t="s">
        <v>387</v>
      </c>
      <c r="I88" s="22" t="s">
        <v>388</v>
      </c>
      <c r="J88" s="35" t="s">
        <v>510</v>
      </c>
    </row>
    <row r="89" ht="18.75" customHeight="1" spans="1:10">
      <c r="A89" s="222" t="s">
        <v>362</v>
      </c>
      <c r="B89" s="22" t="s">
        <v>506</v>
      </c>
      <c r="C89" s="22" t="s">
        <v>394</v>
      </c>
      <c r="D89" s="22" t="s">
        <v>395</v>
      </c>
      <c r="E89" s="35" t="s">
        <v>396</v>
      </c>
      <c r="F89" s="22" t="s">
        <v>385</v>
      </c>
      <c r="G89" s="35" t="s">
        <v>407</v>
      </c>
      <c r="H89" s="22" t="s">
        <v>392</v>
      </c>
      <c r="I89" s="22" t="s">
        <v>393</v>
      </c>
      <c r="J89" s="35" t="s">
        <v>396</v>
      </c>
    </row>
    <row r="90" ht="18.75" customHeight="1" spans="1:10">
      <c r="A90" s="222" t="s">
        <v>362</v>
      </c>
      <c r="B90" s="22" t="s">
        <v>506</v>
      </c>
      <c r="C90" s="22" t="s">
        <v>397</v>
      </c>
      <c r="D90" s="22" t="s">
        <v>398</v>
      </c>
      <c r="E90" s="35" t="s">
        <v>511</v>
      </c>
      <c r="F90" s="22" t="s">
        <v>385</v>
      </c>
      <c r="G90" s="35" t="s">
        <v>391</v>
      </c>
      <c r="H90" s="22" t="s">
        <v>392</v>
      </c>
      <c r="I90" s="22" t="s">
        <v>393</v>
      </c>
      <c r="J90" s="35" t="s">
        <v>511</v>
      </c>
    </row>
    <row r="91" ht="18.75" customHeight="1" spans="1:10">
      <c r="A91" s="222" t="s">
        <v>332</v>
      </c>
      <c r="B91" s="22" t="s">
        <v>512</v>
      </c>
      <c r="C91" s="22" t="s">
        <v>382</v>
      </c>
      <c r="D91" s="22" t="s">
        <v>383</v>
      </c>
      <c r="E91" s="35" t="s">
        <v>513</v>
      </c>
      <c r="F91" s="22" t="s">
        <v>385</v>
      </c>
      <c r="G91" s="35" t="s">
        <v>514</v>
      </c>
      <c r="H91" s="22" t="s">
        <v>387</v>
      </c>
      <c r="I91" s="22" t="s">
        <v>388</v>
      </c>
      <c r="J91" s="35" t="s">
        <v>513</v>
      </c>
    </row>
    <row r="92" ht="18.75" customHeight="1" spans="1:10">
      <c r="A92" s="222" t="s">
        <v>332</v>
      </c>
      <c r="B92" s="22" t="s">
        <v>512</v>
      </c>
      <c r="C92" s="22" t="s">
        <v>382</v>
      </c>
      <c r="D92" s="22" t="s">
        <v>404</v>
      </c>
      <c r="E92" s="35" t="s">
        <v>515</v>
      </c>
      <c r="F92" s="22" t="s">
        <v>406</v>
      </c>
      <c r="G92" s="35" t="s">
        <v>500</v>
      </c>
      <c r="H92" s="22" t="s">
        <v>392</v>
      </c>
      <c r="I92" s="22" t="s">
        <v>393</v>
      </c>
      <c r="J92" s="35" t="s">
        <v>515</v>
      </c>
    </row>
    <row r="93" ht="18.75" customHeight="1" spans="1:10">
      <c r="A93" s="222" t="s">
        <v>332</v>
      </c>
      <c r="B93" s="22" t="s">
        <v>512</v>
      </c>
      <c r="C93" s="22" t="s">
        <v>382</v>
      </c>
      <c r="D93" s="22" t="s">
        <v>389</v>
      </c>
      <c r="E93" s="35" t="s">
        <v>516</v>
      </c>
      <c r="F93" s="22" t="s">
        <v>406</v>
      </c>
      <c r="G93" s="35" t="s">
        <v>407</v>
      </c>
      <c r="H93" s="22" t="s">
        <v>392</v>
      </c>
      <c r="I93" s="22" t="s">
        <v>393</v>
      </c>
      <c r="J93" s="35" t="s">
        <v>516</v>
      </c>
    </row>
    <row r="94" ht="18.75" customHeight="1" spans="1:10">
      <c r="A94" s="222" t="s">
        <v>332</v>
      </c>
      <c r="B94" s="22" t="s">
        <v>512</v>
      </c>
      <c r="C94" s="22" t="s">
        <v>394</v>
      </c>
      <c r="D94" s="22" t="s">
        <v>395</v>
      </c>
      <c r="E94" s="35" t="s">
        <v>517</v>
      </c>
      <c r="F94" s="22" t="s">
        <v>406</v>
      </c>
      <c r="G94" s="35" t="s">
        <v>407</v>
      </c>
      <c r="H94" s="22" t="s">
        <v>392</v>
      </c>
      <c r="I94" s="22" t="s">
        <v>393</v>
      </c>
      <c r="J94" s="35" t="s">
        <v>517</v>
      </c>
    </row>
    <row r="95" ht="18.75" customHeight="1" spans="1:10">
      <c r="A95" s="222" t="s">
        <v>332</v>
      </c>
      <c r="B95" s="22" t="s">
        <v>512</v>
      </c>
      <c r="C95" s="22" t="s">
        <v>397</v>
      </c>
      <c r="D95" s="22" t="s">
        <v>398</v>
      </c>
      <c r="E95" s="35" t="s">
        <v>518</v>
      </c>
      <c r="F95" s="22" t="s">
        <v>406</v>
      </c>
      <c r="G95" s="35" t="s">
        <v>407</v>
      </c>
      <c r="H95" s="22" t="s">
        <v>392</v>
      </c>
      <c r="I95" s="22" t="s">
        <v>393</v>
      </c>
      <c r="J95" s="35" t="s">
        <v>518</v>
      </c>
    </row>
  </sheetData>
  <mergeCells count="38">
    <mergeCell ref="A3:J3"/>
    <mergeCell ref="A4:H4"/>
    <mergeCell ref="A9:A12"/>
    <mergeCell ref="A13:A17"/>
    <mergeCell ref="A18:A22"/>
    <mergeCell ref="A23:A27"/>
    <mergeCell ref="A28:A32"/>
    <mergeCell ref="A33:A35"/>
    <mergeCell ref="A36:A40"/>
    <mergeCell ref="A41:A45"/>
    <mergeCell ref="A46:A50"/>
    <mergeCell ref="A51:A55"/>
    <mergeCell ref="A56:A60"/>
    <mergeCell ref="A61:A65"/>
    <mergeCell ref="A66:A70"/>
    <mergeCell ref="A71:A75"/>
    <mergeCell ref="A76:A81"/>
    <mergeCell ref="A82:A86"/>
    <mergeCell ref="A87:A90"/>
    <mergeCell ref="A91:A95"/>
    <mergeCell ref="B9:B12"/>
    <mergeCell ref="B13:B17"/>
    <mergeCell ref="B18:B22"/>
    <mergeCell ref="B23:B27"/>
    <mergeCell ref="B28:B32"/>
    <mergeCell ref="B33:B35"/>
    <mergeCell ref="B36:B40"/>
    <mergeCell ref="B41:B45"/>
    <mergeCell ref="B46:B50"/>
    <mergeCell ref="B51:B55"/>
    <mergeCell ref="B56:B60"/>
    <mergeCell ref="B61:B65"/>
    <mergeCell ref="B66:B70"/>
    <mergeCell ref="B71:B75"/>
    <mergeCell ref="B76:B81"/>
    <mergeCell ref="B82:B86"/>
    <mergeCell ref="B87:B90"/>
    <mergeCell ref="B91:B95"/>
  </mergeCells>
  <printOptions horizontalCentered="1"/>
  <pageMargins left="1" right="1" top="0.75" bottom="0.75"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中央和省、市转移支付补助项目支出预算表11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向日葵</cp:lastModifiedBy>
  <dcterms:created xsi:type="dcterms:W3CDTF">2025-03-10T08:14:00Z</dcterms:created>
  <dcterms:modified xsi:type="dcterms:W3CDTF">2025-03-10T09:10:18Z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44ABC4157CB845E2BA7751F11B7D9AB3_13</vt:lpwstr>
  </property>
  <property fmtid="{D5CDD505-2E9C-101B-9397-08002B2CF9AE}" pid="3" name="KSOProductBuildVer">
    <vt:lpwstr>2052-12.1.0.20305</vt:lpwstr>
  </property>
</Properties>
</file>