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10" hidden="1">部门政府采购预算表07!$A$6:$Q$44</definedName>
  </definedNames>
  <calcPr calcId="144525"/>
</workbook>
</file>

<file path=xl/sharedStrings.xml><?xml version="1.0" encoding="utf-8"?>
<sst xmlns="http://schemas.openxmlformats.org/spreadsheetml/2006/main" count="2646" uniqueCount="672">
  <si>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</si>
  <si>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</si>
  <si>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</si>
  <si>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</si>
  <si>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</si>
  <si>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</si>
  <si>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</si>
  <si>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</si>
  <si>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</si>
  <si>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</si>
  <si>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</si>
  <si>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</si>
  <si>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</si>
  <si>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</si>
  <si>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</si>
  <si>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</si>
  <si>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</si>
  <si>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</si>
  <si>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</si>
  <si>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</si>
  <si>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</si>
  <si>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</si>
  <si>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</si>
  <si>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</si>
  <si>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</si>
  <si>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</si>
  <si>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</si>
  <si>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</si>
  <si>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</si>
  <si>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</si>
  <si>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</si>
  <si>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</si>
  <si>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</si>
  <si>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</si>
  <si>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</si>
  <si>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</si>
  <si>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</si>
  <si>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</si>
  <si>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</si>
  <si>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</si>
  <si>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</si>
  <si>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</si>
  <si>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</si>
  <si>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</si>
  <si>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</si>
  <si>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</si>
  <si>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</si>
  <si>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</si>
  <si>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</si>
  <si>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</si>
  <si>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</si>
  <si>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</si>
  <si>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</si>
  <si>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</si>
  <si>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</si>
  <si>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</si>
  <si>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</si>
  <si>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</si>
  <si>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</si>
  <si>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</si>
  <si>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</si>
  <si>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</si>
  <si>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</si>
  <si>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</si>
  <si>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</si>
  <si>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</si>
  <si>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</si>
  <si>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</si>
  <si>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</si>
  <si>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</si>
  <si>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126</t>
  </si>
  <si>
    <t>双江拉祜族佤族布朗族傣族自治县水务局</t>
  </si>
  <si>
    <t>126001</t>
  </si>
  <si>
    <t>126006</t>
  </si>
  <si>
    <t>双江拉祜族佤族布朗族傣族自治县水利水电勘测设计队</t>
  </si>
  <si>
    <t>126007</t>
  </si>
  <si>
    <t>双江拉祜族佤族布朗族傣族自治县水利工程管理站</t>
  </si>
  <si>
    <t>126008</t>
  </si>
  <si>
    <t>双江拉祜族佤族布朗族傣族自治县南勐河水系管理站</t>
  </si>
  <si>
    <t>126009</t>
  </si>
  <si>
    <t>双江拉祜族佤族布朗族傣族自治县水政监察大队</t>
  </si>
  <si>
    <t>126010</t>
  </si>
  <si>
    <t>双江县水库管理站</t>
  </si>
  <si>
    <t>126004</t>
  </si>
  <si>
    <t>双江拉祜族佤族布朗族傣族自治县南等水库管理局</t>
  </si>
  <si>
    <t>126005</t>
  </si>
  <si>
    <t>双江拉祜族佤族布朗族傣族自治县韭菜坝水库管理局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</si>
  <si>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</si>
  <si>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</si>
  <si>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</si>
  <si>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</si>
  <si>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</si>
  <si>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</si>
  <si>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</si>
  <si>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</si>
  <si>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</si>
  <si>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</si>
  <si>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</si>
  <si>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</si>
  <si>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</si>
  <si>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</si>
  <si>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</si>
  <si>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组织事务</t>
  </si>
  <si>
    <t>2013202</t>
  </si>
  <si>
    <t>一般行政管理事务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</si>
  <si>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</si>
  <si>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</si>
  <si>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</si>
  <si>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</si>
  <si>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</si>
  <si>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</si>
  <si>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</si>
  <si>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</si>
  <si>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</si>
  <si>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</si>
  <si>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</si>
  <si>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</si>
  <si>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</si>
  <si>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</si>
  <si>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</si>
  <si>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</si>
  <si>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</si>
  <si>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</si>
  <si>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</si>
  <si>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</si>
  <si>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</si>
  <si>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</si>
  <si>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</si>
  <si>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</si>
  <si>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</si>
  <si>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</si>
  <si>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</si>
  <si>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</si>
  <si>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</si>
  <si>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</si>
  <si>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</si>
  <si>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</si>
  <si>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</si>
  <si>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</si>
  <si>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</si>
  <si>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21208</t>
  </si>
  <si>
    <t>国有土地使用权出让收入安排的支出</t>
  </si>
  <si>
    <t>2120804</t>
  </si>
  <si>
    <t>农村基础设施建设支出</t>
  </si>
  <si>
    <t>21299</t>
  </si>
  <si>
    <t>其他城乡社区支出</t>
  </si>
  <si>
    <t>2129999</t>
  </si>
  <si>
    <t>213</t>
  </si>
  <si>
    <t>农林水支出</t>
  </si>
  <si>
    <t>21303</t>
  </si>
  <si>
    <t>水利</t>
  </si>
  <si>
    <t>2130301</t>
  </si>
  <si>
    <t>行政运行</t>
  </si>
  <si>
    <t>2130305</t>
  </si>
  <si>
    <t>水利工程建设</t>
  </si>
  <si>
    <t>2130306</t>
  </si>
  <si>
    <t>水利工程运行与维护</t>
  </si>
  <si>
    <t>2130308</t>
  </si>
  <si>
    <t>水利前期工作</t>
  </si>
  <si>
    <t>2130310</t>
  </si>
  <si>
    <t>水土保持</t>
  </si>
  <si>
    <t>2130311</t>
  </si>
  <si>
    <t>水资源节约管理与保护</t>
  </si>
  <si>
    <t>2130314</t>
  </si>
  <si>
    <t>防汛</t>
  </si>
  <si>
    <t>2130316</t>
  </si>
  <si>
    <t>农村水利</t>
  </si>
  <si>
    <t>2130317</t>
  </si>
  <si>
    <t>水利技术推广</t>
  </si>
  <si>
    <t>2130335</t>
  </si>
  <si>
    <t>农村供水</t>
  </si>
  <si>
    <t>2130399</t>
  </si>
  <si>
    <t>其他水利支出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</si>
  <si>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</si>
  <si>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</si>
  <si>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</si>
  <si>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</si>
  <si>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</si>
  <si>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</si>
  <si>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</si>
  <si>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</si>
  <si>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</si>
  <si>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</si>
  <si>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</si>
  <si>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</si>
  <si>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</si>
  <si>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</si>
  <si>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</si>
  <si>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</si>
  <si>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</si>
  <si>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</si>
  <si>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</si>
  <si>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</si>
  <si>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</si>
  <si>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</si>
  <si>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</si>
  <si>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</si>
  <si>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</si>
  <si>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</si>
  <si>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</si>
  <si>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</si>
  <si>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</si>
  <si>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</si>
  <si>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</si>
  <si>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</si>
  <si>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</si>
  <si>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</si>
  <si>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</si>
  <si>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</si>
  <si>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</si>
  <si>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</si>
  <si>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</si>
  <si>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</si>
  <si>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</si>
  <si>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</si>
  <si>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</si>
  <si>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</si>
  <si>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</si>
  <si>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</si>
  <si>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</si>
  <si>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</si>
  <si>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</si>
  <si>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</si>
  <si>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</si>
  <si>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</si>
  <si>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</si>
  <si>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</si>
  <si>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</si>
  <si>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</si>
  <si>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</si>
  <si>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</si>
  <si>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</si>
  <si>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</si>
  <si>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</si>
  <si>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</si>
  <si>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</si>
  <si>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本级财力安排</t>
  </si>
  <si>
    <t>上级资金</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</si>
  <si>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</si>
  <si>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</si>
  <si>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</si>
  <si>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</si>
  <si>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</si>
  <si>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</si>
  <si>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</si>
  <si>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</si>
  <si>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</si>
  <si>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</si>
  <si>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</si>
  <si>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</si>
  <si>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</si>
  <si>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</si>
  <si>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</si>
  <si>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</si>
  <si>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</si>
  <si>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</si>
  <si>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</si>
  <si>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</si>
  <si>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530925210000000001473</t>
  </si>
  <si>
    <t>行政人员工资支出</t>
  </si>
  <si>
    <t>30101</t>
  </si>
  <si>
    <t>基本工资</t>
  </si>
  <si>
    <t>530925221100000490904</t>
  </si>
  <si>
    <t>事业人员工资支出</t>
  </si>
  <si>
    <t>30102</t>
  </si>
  <si>
    <t>津贴补贴</t>
  </si>
  <si>
    <t>530925231100001452410</t>
  </si>
  <si>
    <t>绩效考核奖励（2017年提高标准部分）</t>
  </si>
  <si>
    <t>30103</t>
  </si>
  <si>
    <t>奖金</t>
  </si>
  <si>
    <t>30107</t>
  </si>
  <si>
    <t>绩效工资</t>
  </si>
  <si>
    <t>530925231100001452412</t>
  </si>
  <si>
    <t>绩效工资（2017年提高标准部分）</t>
  </si>
  <si>
    <t>530925210000000003661</t>
  </si>
  <si>
    <t>社会保障缴费</t>
  </si>
  <si>
    <t>30108</t>
  </si>
  <si>
    <t>机关事业单位基本养老保险缴费</t>
  </si>
  <si>
    <t>2080506</t>
  </si>
  <si>
    <t>机关事业单位职业年金缴费支出</t>
  </si>
  <si>
    <t>30109</t>
  </si>
  <si>
    <t>职业年金缴费</t>
  </si>
  <si>
    <t>30110</t>
  </si>
  <si>
    <t>职工基本医疗保险缴费</t>
  </si>
  <si>
    <t>30111</t>
  </si>
  <si>
    <t>公务员医疗补助缴费</t>
  </si>
  <si>
    <t>30112</t>
  </si>
  <si>
    <t>其他社会保障缴费</t>
  </si>
  <si>
    <t>530925210000000001475</t>
  </si>
  <si>
    <t>30113</t>
  </si>
  <si>
    <t>530925241100002334074</t>
  </si>
  <si>
    <t>编制外长聘人员支出</t>
  </si>
  <si>
    <t>30199</t>
  </si>
  <si>
    <t>其他工资福利支出</t>
  </si>
  <si>
    <t>530925210000000001483</t>
  </si>
  <si>
    <t>一般公用经费</t>
  </si>
  <si>
    <t>30211</t>
  </si>
  <si>
    <t>差旅费</t>
  </si>
  <si>
    <t>30206</t>
  </si>
  <si>
    <t>电费</t>
  </si>
  <si>
    <t>30205</t>
  </si>
  <si>
    <t>水费</t>
  </si>
  <si>
    <t>30201</t>
  </si>
  <si>
    <t>办公费</t>
  </si>
  <si>
    <t>30207</t>
  </si>
  <si>
    <t>邮电费</t>
  </si>
  <si>
    <t>530925221100000490891</t>
  </si>
  <si>
    <t>30217</t>
  </si>
  <si>
    <t>30226</t>
  </si>
  <si>
    <t>劳务费</t>
  </si>
  <si>
    <t>530925210000000003594</t>
  </si>
  <si>
    <t>退休人员公用经费</t>
  </si>
  <si>
    <t>30299</t>
  </si>
  <si>
    <t>其他商品和服务支出</t>
  </si>
  <si>
    <t>530925210000000003491</t>
  </si>
  <si>
    <t>工会经费</t>
  </si>
  <si>
    <t>30228</t>
  </si>
  <si>
    <t>530925221100000490905</t>
  </si>
  <si>
    <t>公务用车运行维护费</t>
  </si>
  <si>
    <t>30231</t>
  </si>
  <si>
    <t>530925210000000001480</t>
  </si>
  <si>
    <t>行政人员公务交通补贴</t>
  </si>
  <si>
    <t>30239</t>
  </si>
  <si>
    <t>其他交通费用</t>
  </si>
  <si>
    <t>530925251100003779133</t>
  </si>
  <si>
    <t>残疾人就业保障金</t>
  </si>
  <si>
    <t>530925231100001452394</t>
  </si>
  <si>
    <t>其他退休费</t>
  </si>
  <si>
    <t>30302</t>
  </si>
  <si>
    <t>退休费</t>
  </si>
  <si>
    <t>530925210000000003419</t>
  </si>
  <si>
    <t>机关事业单位职工遗属生活补助</t>
  </si>
  <si>
    <t>30305</t>
  </si>
  <si>
    <t>生活补助</t>
  </si>
  <si>
    <t>530925241100003007897</t>
  </si>
  <si>
    <t>遗属生活补助抚恤金和安葬费追加补助资金</t>
  </si>
  <si>
    <t>预算05-1表</t>
  </si>
  <si>
    <t>项目分类</t>
  </si>
  <si>
    <t>项目单位</t>
  </si>
  <si>
    <t>经济科目编码</t>
  </si>
  <si>
    <t>经济科目名称</t>
  </si>
  <si>
    <t>本年拨款</t>
  </si>
  <si>
    <t>其中：本次下达</t>
  </si>
  <si>
    <t>2022年南等水库大坝安全鉴定补助资金</t>
  </si>
  <si>
    <t>事业发展类</t>
  </si>
  <si>
    <t>530925221100000892794</t>
  </si>
  <si>
    <t>2024年南等水库输水干渠雨季水毁工程补助资金</t>
  </si>
  <si>
    <t>530925241100003118508</t>
  </si>
  <si>
    <t>31005</t>
  </si>
  <si>
    <t>基础设施建设</t>
  </si>
  <si>
    <t>2024年中央农业防灾减灾大浪坝水库引水沟维修养护</t>
  </si>
  <si>
    <t>530925241100002988495</t>
  </si>
  <si>
    <t>2024年中央农业水价综合改革项目补助资金</t>
  </si>
  <si>
    <t>530925241100002788733</t>
  </si>
  <si>
    <t>2024年中央小型水库维修养护工程补助资金</t>
  </si>
  <si>
    <t>530925241100002878128</t>
  </si>
  <si>
    <t>30905</t>
  </si>
  <si>
    <t>城乡绿化美化补助资金</t>
  </si>
  <si>
    <t>530925241100003354767</t>
  </si>
  <si>
    <t>大丙山电站退出补偿补助资金</t>
  </si>
  <si>
    <t>530925231100001933717</t>
  </si>
  <si>
    <t>31204</t>
  </si>
  <si>
    <t>费用补贴</t>
  </si>
  <si>
    <t>防汛抗旱补助资金</t>
  </si>
  <si>
    <t>530925221100000479710</t>
  </si>
  <si>
    <t>河长制补助资金</t>
  </si>
  <si>
    <t>530925221100000480123</t>
  </si>
  <si>
    <t>韭菜坝水库维修养护工程补助资金</t>
  </si>
  <si>
    <t>530925241100002945620</t>
  </si>
  <si>
    <t>韭菜坝水库运行维护管养经费</t>
  </si>
  <si>
    <t>530925231100001164944</t>
  </si>
  <si>
    <t>康太生态清洁小流域水土流失综合治理提质增效项目</t>
  </si>
  <si>
    <t>530925241100002788721</t>
  </si>
  <si>
    <t>离退休党支部党建工作经费及党组织书记工作津贴补助资金</t>
  </si>
  <si>
    <t>专项业务类</t>
  </si>
  <si>
    <t>530925241100002344687</t>
  </si>
  <si>
    <t>临财农发〔2023〕129号2023年度山洪灾害防治项目资</t>
  </si>
  <si>
    <t>530925241100002873553</t>
  </si>
  <si>
    <t>临财农发〔2023〕129号2024年度山洪灾害监测预警平</t>
  </si>
  <si>
    <t>530925241100002873630</t>
  </si>
  <si>
    <t>临财农发〔2023〕129号2024年度水库白蚁防治项目资</t>
  </si>
  <si>
    <t>530925241100002874249</t>
  </si>
  <si>
    <t>临财农发〔2023〕129号农村饮水工程维修养护和水质提升</t>
  </si>
  <si>
    <t>530925241100002873155</t>
  </si>
  <si>
    <t>临财农发〔2023〕129号水资源管理项目补助资金</t>
  </si>
  <si>
    <t>530925241100002836726</t>
  </si>
  <si>
    <t>临财农发〔2023〕87号2023年美丽河湖建设省级奖补资金</t>
  </si>
  <si>
    <t>530925231100002076879</t>
  </si>
  <si>
    <t>临财农联发【2022】175号2023年山洪灾害防治补助资金</t>
  </si>
  <si>
    <t>530925231100001814020</t>
  </si>
  <si>
    <t>南等水库输水干渠工程项目补助资金</t>
  </si>
  <si>
    <t>530925241100002848607</t>
  </si>
  <si>
    <t>南等水库维修养护补助资金</t>
  </si>
  <si>
    <t>530925231100001164954</t>
  </si>
  <si>
    <t>砂石资源整治补助资金</t>
  </si>
  <si>
    <t>530925221100000492903</t>
  </si>
  <si>
    <t>山洪灾害防治非工程措施运行维护补助资金</t>
  </si>
  <si>
    <t>530925221100000479815</t>
  </si>
  <si>
    <t>双江县2024年农业水价综合改革项目补助资金</t>
  </si>
  <si>
    <t>530925241100003248062</t>
  </si>
  <si>
    <t>双江县二十四个建档立卡贫困村安全饮水工程水处理设备采购及安装补助资金</t>
  </si>
  <si>
    <t>530925231100001200939</t>
  </si>
  <si>
    <t>双江自治县2024年回东河大沟应急抢险工程</t>
  </si>
  <si>
    <t>530925241100003192789</t>
  </si>
  <si>
    <t>水价改革补助资金</t>
  </si>
  <si>
    <t>530925241100002324359</t>
  </si>
  <si>
    <t>水土保持补助资金</t>
  </si>
  <si>
    <t>530925221100000483432</t>
  </si>
  <si>
    <t>水土保持方案报告书技术评审补助资金</t>
  </si>
  <si>
    <t>530925221100000476429</t>
  </si>
  <si>
    <t>水资源补助资金</t>
  </si>
  <si>
    <t>530925221100000469067</t>
  </si>
  <si>
    <t>30213</t>
  </si>
  <si>
    <t>维修（护）费</t>
  </si>
  <si>
    <t>30214</t>
  </si>
  <si>
    <t>租赁费</t>
  </si>
  <si>
    <t>藤子窝林水库项目建设补助资金</t>
  </si>
  <si>
    <t>530925241100002330594</t>
  </si>
  <si>
    <t>香竹林水库前期补助资金</t>
  </si>
  <si>
    <t>530925241100003354604</t>
  </si>
  <si>
    <t>香竹林水库项目前期工作补助资金</t>
  </si>
  <si>
    <t>530925241100003007936</t>
  </si>
  <si>
    <t>勐勐河环境卫生日常管护补助资金</t>
  </si>
  <si>
    <t>530925221100000479902</t>
  </si>
  <si>
    <t>预算05-2表</t>
  </si>
  <si>
    <t>单位名称、项目名称</t>
  </si>
  <si>
    <t>项目年度绩效目标</t>
  </si>
  <si>
    <t>一级指标</t>
  </si>
  <si>
    <t>二级指标</t>
  </si>
  <si>
    <t>三级指标</t>
  </si>
  <si>
    <t>指标性质</t>
  </si>
  <si>
    <t>指标值</t>
  </si>
  <si>
    <t>度量单位</t>
  </si>
  <si>
    <t>指标属性</t>
  </si>
  <si>
    <t>指标内容</t>
  </si>
  <si>
    <t>支付水库大坝安全鉴定款。</t>
  </si>
  <si>
    <t>产出指标</t>
  </si>
  <si>
    <t>数量指标</t>
  </si>
  <si>
    <t>水库大坝安全鉴定</t>
  </si>
  <si>
    <t>&gt;=</t>
  </si>
  <si>
    <t>项</t>
  </si>
  <si>
    <t>定量指标</t>
  </si>
  <si>
    <t>质量指标</t>
  </si>
  <si>
    <t>项目（工程）验收合格率</t>
  </si>
  <si>
    <t>100</t>
  </si>
  <si>
    <t>%</t>
  </si>
  <si>
    <t>时效指标</t>
  </si>
  <si>
    <t>项目（工程）完成及时率</t>
  </si>
  <si>
    <t>效益指标</t>
  </si>
  <si>
    <t>社会效益</t>
  </si>
  <si>
    <t>解决水库安全运行要求</t>
  </si>
  <si>
    <t>可持续影响</t>
  </si>
  <si>
    <t>工程设计使用年限</t>
  </si>
  <si>
    <t>50</t>
  </si>
  <si>
    <t>年</t>
  </si>
  <si>
    <t>满意度指标</t>
  </si>
  <si>
    <t>服务对象满意度</t>
  </si>
  <si>
    <t>受益贫困人口满意度</t>
  </si>
  <si>
    <t>于2024年3月 31日前支付原告乐山市净源水处理设备有限公司货款、保证金542816元。</t>
  </si>
  <si>
    <t>支付原告乐山市净源水处理设备有限公司货款、保证金</t>
  </si>
  <si>
    <t>=</t>
  </si>
  <si>
    <t>542816</t>
  </si>
  <si>
    <t>元</t>
  </si>
  <si>
    <t>项目工程欠款按时支付率</t>
  </si>
  <si>
    <t>信访投诉率</t>
  </si>
  <si>
    <t>&lt;=</t>
  </si>
  <si>
    <t>0</t>
  </si>
  <si>
    <t>受益群众满意度</t>
  </si>
  <si>
    <t>藤子窝林水库项目建设，藤子窝林水库工程土地报批费用、征地费用和专债本息。</t>
  </si>
  <si>
    <t>新建一座库容191.45万m3的水库</t>
  </si>
  <si>
    <t>座</t>
  </si>
  <si>
    <t>新建输水隧洞</t>
  </si>
  <si>
    <t>257.5</t>
  </si>
  <si>
    <t>米</t>
  </si>
  <si>
    <t>项目按期完成率</t>
  </si>
  <si>
    <t>按时归还率</t>
  </si>
  <si>
    <t>有效解决农田灌溉</t>
  </si>
  <si>
    <t>0.6027</t>
  </si>
  <si>
    <t>万亩</t>
  </si>
  <si>
    <t>上级主管单位满意度</t>
  </si>
  <si>
    <t>90</t>
  </si>
  <si>
    <t>离退休党支部党建工作经费及党组织书记工作津贴</t>
  </si>
  <si>
    <t>离退休党支部</t>
  </si>
  <si>
    <t>个</t>
  </si>
  <si>
    <t>离退休党支部书记</t>
  </si>
  <si>
    <t>人</t>
  </si>
  <si>
    <t>离退休工作津贴</t>
  </si>
  <si>
    <t>3200</t>
  </si>
  <si>
    <t>党建工作运转</t>
  </si>
  <si>
    <t>正常开展</t>
  </si>
  <si>
    <t>定性指标</t>
  </si>
  <si>
    <t>主管部门满意度</t>
  </si>
  <si>
    <t>保证水库的安全运行，做好汛后的维护管养和安全运行管理工作。</t>
  </si>
  <si>
    <t>水库运行维护</t>
  </si>
  <si>
    <t>完工合格率</t>
  </si>
  <si>
    <t>项目按时完成率</t>
  </si>
  <si>
    <t>灾害发生率</t>
  </si>
  <si>
    <t>运行管理单位满意度</t>
  </si>
  <si>
    <t>监测预警平台运行维护2项，站点修复15个。</t>
  </si>
  <si>
    <t>监测预警平台运行维护</t>
  </si>
  <si>
    <t>站点修复</t>
  </si>
  <si>
    <t>15</t>
  </si>
  <si>
    <t>及时提供监测预警信息</t>
  </si>
  <si>
    <t>减少人民生命财产损失</t>
  </si>
  <si>
    <t>95</t>
  </si>
  <si>
    <t>为进一步加强和规范砂石资源整治工作，建立健全砂石资源管理长效机制。</t>
  </si>
  <si>
    <t>建立健全管理机制</t>
  </si>
  <si>
    <t>拨付金额</t>
  </si>
  <si>
    <t>万元</t>
  </si>
  <si>
    <t>规范砂石资源管理</t>
  </si>
  <si>
    <t>80</t>
  </si>
  <si>
    <t>主管单位满意度</t>
  </si>
  <si>
    <t>水库库区、闸门、干渠的维护管养相关的人工费、机械费、办公费等</t>
  </si>
  <si>
    <t>在农作物及畜牧业等用水时期前及时蓄水</t>
  </si>
  <si>
    <t>平方米/公里/立方/亩等</t>
  </si>
  <si>
    <t>保障民众用水需求</t>
  </si>
  <si>
    <t>根据云财综【2010】86号文通知，2021年水务局收取水资源管理费200万元，按40%比例计算用于2022年水资源管理与保护支出79.2万元。</t>
  </si>
  <si>
    <t>开展工作</t>
  </si>
  <si>
    <t>8</t>
  </si>
  <si>
    <t>类</t>
  </si>
  <si>
    <t>工程完工合格率</t>
  </si>
  <si>
    <t>水资源管理</t>
  </si>
  <si>
    <t>99</t>
  </si>
  <si>
    <t>完成 2 个美丽河湖建设项目概算总投资 200 万元以下工程，促进全市美丽河湖建设力度。</t>
  </si>
  <si>
    <t>美丽河湖建设项目概算总投资 200 万元以下
工程完成个数</t>
  </si>
  <si>
    <t>绿化河岸长度(两岸总长）</t>
  </si>
  <si>
    <t>0.8</t>
  </si>
  <si>
    <t>千米</t>
  </si>
  <si>
    <t>美丽河湖建设项目 200 万以下工程施工验收
合格率</t>
  </si>
  <si>
    <t>2023 年内资金完成投资比例</t>
  </si>
  <si>
    <t>美丽河湖建设项目 200 万以下工程年度目标
计划完成率</t>
  </si>
  <si>
    <t>经济效益</t>
  </si>
  <si>
    <t>预计拉动固定资产总投资金额</t>
  </si>
  <si>
    <t>142.08</t>
  </si>
  <si>
    <t>为国民经济持续健康发展和社会稳定提供安
全保障</t>
  </si>
  <si>
    <t>是</t>
  </si>
  <si>
    <t>生态效益</t>
  </si>
  <si>
    <t>建设项目是否保障河湖岸带自然景观完整
无破坏</t>
  </si>
  <si>
    <t>建设本工程的水质保护及安全生产工程措施，对运
行 管 理 措 施 的 补 充 完 善 ， 用 于 本 工 程 灌 区 设 施 完 善 。</t>
  </si>
  <si>
    <t>项目数量</t>
  </si>
  <si>
    <t>勐勐河环境卫生日常管护50万元，在上年基础上控制无增长。</t>
  </si>
  <si>
    <t>管护范围</t>
  </si>
  <si>
    <t>勐勐河县城段</t>
  </si>
  <si>
    <t>县城段环境卫生日常管护率</t>
  </si>
  <si>
    <t>防灾减灾率</t>
  </si>
  <si>
    <t>完成河道清淤疏浚及水毁修复2项</t>
  </si>
  <si>
    <t>完成河道清淤疏浚及水毁修复</t>
  </si>
  <si>
    <t>资金支付</t>
  </si>
  <si>
    <t>20</t>
  </si>
  <si>
    <t>保障防洪安全</t>
  </si>
  <si>
    <t>香竹林水库工程项目前期工作经费15万。</t>
  </si>
  <si>
    <t>涉及项目</t>
  </si>
  <si>
    <t>年度</t>
  </si>
  <si>
    <t>2024年</t>
  </si>
  <si>
    <t>推进香竹林水库顺利建设</t>
  </si>
  <si>
    <t>顺利建设</t>
  </si>
  <si>
    <t>项（个）</t>
  </si>
  <si>
    <t>开展全县水价改革工作</t>
  </si>
  <si>
    <t>完成改革任务</t>
  </si>
  <si>
    <t>完成合格率</t>
  </si>
  <si>
    <t>完成及时率</t>
  </si>
  <si>
    <t>前全面完成改革
任务</t>
  </si>
  <si>
    <t>水土保持信息化建设一项</t>
  </si>
  <si>
    <t>水土保持信息化建设</t>
  </si>
  <si>
    <t>支付金额</t>
  </si>
  <si>
    <t>5.5</t>
  </si>
  <si>
    <t>提高信息化质量要求</t>
  </si>
  <si>
    <t>1、治理南骂河帕扎段山洪沟1条，治理干流河道昌0.889km、堤长1.765km，治理支流排洪沟0.281km、防汛道路硬化0.792km、拆除重建危桥1座作为防汛通道；2、山洪灾害防治非工程措施补充完善，新建自动雨量站3个、更新改造自动雨量站3个、更新改造自动水位站2个、改造大屏显示系统1个、会议系统1个、新建简易雨量报警器8个、配置报警设施（铜锣、手摇报警器、高音喊话器）10套。</t>
  </si>
  <si>
    <t>山洪沟治理1条（段）</t>
  </si>
  <si>
    <t>山洪灾害反正非工程措施补充完善</t>
  </si>
  <si>
    <t>保护耕地面积空</t>
  </si>
  <si>
    <t>2507</t>
  </si>
  <si>
    <t>亩</t>
  </si>
  <si>
    <t>保护耕地面积</t>
  </si>
  <si>
    <t>保护人口</t>
  </si>
  <si>
    <t>1421</t>
  </si>
  <si>
    <t>设施设备设计使用年限</t>
  </si>
  <si>
    <t>完成技术评审个数大于15项。</t>
  </si>
  <si>
    <t>完成技术评审个数</t>
  </si>
  <si>
    <t>拨付资金</t>
  </si>
  <si>
    <t>保证生产建设项目的技术评审</t>
  </si>
  <si>
    <t>受益对象满意度</t>
  </si>
  <si>
    <t>一河一策修编一项，健康河湖编制一项。</t>
  </si>
  <si>
    <t>一河一策修编</t>
  </si>
  <si>
    <t>健康河湖编制</t>
  </si>
  <si>
    <t>规划河湖保护</t>
  </si>
  <si>
    <t>2023年3月31日，县水务局与双江大丙山发电有限公司签订了《关于退出大丙山电站补偿的协议》，双方约定补偿大丙山电站退出资金260万元，补偿资金分四次付清：第一次于2023年6月30日前支付金额为30万元（叁拾万元整）；第二次于2023年12月31日前支付金额80万元（捌 拾万元整）</t>
  </si>
  <si>
    <t>补偿大丙山电站退出资金</t>
  </si>
  <si>
    <t>110</t>
  </si>
  <si>
    <t>补偿电站数量</t>
  </si>
  <si>
    <t>拨付及时率</t>
  </si>
  <si>
    <t>信访率</t>
  </si>
  <si>
    <t>被补偿企业满意度</t>
  </si>
  <si>
    <t>归还本金200万元。</t>
  </si>
  <si>
    <t>归还本金</t>
  </si>
  <si>
    <t>200</t>
  </si>
  <si>
    <t>归还本金及时率</t>
  </si>
  <si>
    <t>'100</t>
  </si>
  <si>
    <t>维护政府工信力</t>
  </si>
  <si>
    <t>欠款单位满意度</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</si>
  <si>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</si>
  <si>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</si>
  <si>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</si>
  <si>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</si>
  <si>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</si>
  <si>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</si>
  <si>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</si>
  <si>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</si>
  <si>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</si>
  <si>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</si>
  <si>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</si>
  <si>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</si>
  <si>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</si>
  <si>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</si>
  <si>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复印纸</t>
  </si>
  <si>
    <t>箱</t>
  </si>
  <si>
    <t>基础软件</t>
  </si>
  <si>
    <t>套</t>
  </si>
  <si>
    <t>台式计算机</t>
  </si>
  <si>
    <t>台</t>
  </si>
  <si>
    <t>文件柜</t>
  </si>
  <si>
    <t>组</t>
  </si>
  <si>
    <t>A3黑白打印机</t>
  </si>
  <si>
    <t>办公椅</t>
  </si>
  <si>
    <t>办公桌</t>
  </si>
  <si>
    <t>汽油</t>
  </si>
  <si>
    <t>车辆加油、添加燃料服务</t>
  </si>
  <si>
    <t>批</t>
  </si>
  <si>
    <t>车辆维修和保养服务</t>
  </si>
  <si>
    <t>批次</t>
  </si>
  <si>
    <t>把</t>
  </si>
  <si>
    <t>车辆保险</t>
  </si>
  <si>
    <t>机动车保险服务</t>
  </si>
  <si>
    <t>次</t>
  </si>
  <si>
    <t>柴油</t>
  </si>
  <si>
    <t>张</t>
  </si>
  <si>
    <t>预算08表</t>
  </si>
  <si>
    <t>政府购买服务项目</t>
  </si>
  <si>
    <t>政府购买服务目录</t>
  </si>
  <si>
    <t>注：我单位无政府购买服务预算，故此表为空表。</t>
  </si>
  <si>
    <t>预算09-1表</t>
  </si>
  <si>
    <t>2025年县对下转移支付预算表</t>
  </si>
  <si>
    <t>单位名称（项目）</t>
  </si>
  <si>
    <t>地区</t>
  </si>
  <si>
    <t>政府性基金</t>
  </si>
  <si>
    <t>注：我单位无县对下转移支付预算，故此表为空表。</t>
  </si>
  <si>
    <t>预算09-2表</t>
  </si>
  <si>
    <t>2025年县对下转移支付绩效目标表</t>
  </si>
  <si>
    <t>预算10表</t>
  </si>
  <si>
    <t>资产类别</t>
  </si>
  <si>
    <t>资产分类代码.名称</t>
  </si>
  <si>
    <t>资产名称</t>
  </si>
  <si>
    <t>计量单位</t>
  </si>
  <si>
    <t>财政部门批复数（元）</t>
  </si>
  <si>
    <t>单价</t>
  </si>
  <si>
    <t>金额</t>
  </si>
  <si>
    <t>通用设备</t>
  </si>
  <si>
    <t>A02010105台式计算机</t>
  </si>
  <si>
    <t>信息数据</t>
  </si>
  <si>
    <t>A08060301基础软件</t>
  </si>
  <si>
    <t>家具、用具、装具及动植物</t>
  </si>
  <si>
    <t>A05010502文件柜</t>
  </si>
  <si>
    <t>预算11表</t>
  </si>
  <si>
    <t>2025年中央和省、市转移支付补助项目支出预算表</t>
  </si>
  <si>
    <t>上级补助</t>
  </si>
  <si>
    <t>注：我单位无上级补助项目支出预算，故此表为空表。</t>
  </si>
  <si>
    <t>预算12表</t>
  </si>
  <si>
    <t>项目级次</t>
  </si>
  <si>
    <t>311 专项业务类</t>
  </si>
  <si>
    <t>本级</t>
  </si>
  <si>
    <t>313 事业发展类</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</si>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</sst>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3">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1"/>
      <color theme="1"/>
      <name val="宋体"/>
      <charset val="134"/>
      <scheme val="minor"/>
    </font>
    <font>
      <sz val="9"/>
      <color theme="1"/>
      <name val="宋体"/>
      <charset val="134"/>
    </font>
    <font>
      <sz val="10"/>
      <name val="宋体"/>
      <charset val="1"/>
    </font>
    <font>
      <sz val="9"/>
      <color rgb="FF000000"/>
      <name val="宋体"/>
      <charset val="1"/>
    </font>
    <font>
      <b/>
      <sz val="22"/>
      <color rgb="FF000000"/>
      <name val="宋体"/>
      <charset val="134"/>
    </font>
    <font>
      <sz val="10.5"/>
      <color rgb="FF000000"/>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8" fillId="4" borderId="15"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6" applyNumberFormat="0" applyFill="0" applyAlignment="0" applyProtection="0">
      <alignment vertical="center"/>
    </xf>
    <xf numFmtId="0" fontId="40" fillId="0" borderId="16" applyNumberFormat="0" applyFill="0" applyAlignment="0" applyProtection="0">
      <alignment vertical="center"/>
    </xf>
    <xf numFmtId="0" fontId="41" fillId="0" borderId="17" applyNumberFormat="0" applyFill="0" applyAlignment="0" applyProtection="0">
      <alignment vertical="center"/>
    </xf>
    <xf numFmtId="0" fontId="41" fillId="0" borderId="0" applyNumberFormat="0" applyFill="0" applyBorder="0" applyAlignment="0" applyProtection="0">
      <alignment vertical="center"/>
    </xf>
    <xf numFmtId="0" fontId="42" fillId="5" borderId="18" applyNumberFormat="0" applyAlignment="0" applyProtection="0">
      <alignment vertical="center"/>
    </xf>
    <xf numFmtId="0" fontId="43" fillId="6" borderId="19" applyNumberFormat="0" applyAlignment="0" applyProtection="0">
      <alignment vertical="center"/>
    </xf>
    <xf numFmtId="0" fontId="44" fillId="6" borderId="18" applyNumberFormat="0" applyAlignment="0" applyProtection="0">
      <alignment vertical="center"/>
    </xf>
    <xf numFmtId="0" fontId="45" fillId="7" borderId="20" applyNumberFormat="0" applyAlignment="0" applyProtection="0">
      <alignment vertical="center"/>
    </xf>
    <xf numFmtId="0" fontId="46" fillId="0" borderId="21" applyNumberFormat="0" applyFill="0" applyAlignment="0" applyProtection="0">
      <alignment vertical="center"/>
    </xf>
    <xf numFmtId="0" fontId="47" fillId="0" borderId="22" applyNumberFormat="0" applyFill="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2" fillId="12" borderId="0" applyNumberFormat="0" applyBorder="0" applyAlignment="0" applyProtection="0">
      <alignment vertical="center"/>
    </xf>
    <xf numFmtId="0" fontId="52" fillId="13" borderId="0" applyNumberFormat="0" applyBorder="0" applyAlignment="0" applyProtection="0">
      <alignment vertical="center"/>
    </xf>
    <xf numFmtId="0" fontId="51" fillId="14" borderId="0" applyNumberFormat="0" applyBorder="0" applyAlignment="0" applyProtection="0">
      <alignment vertical="center"/>
    </xf>
    <xf numFmtId="0" fontId="51" fillId="15" borderId="0" applyNumberFormat="0" applyBorder="0" applyAlignment="0" applyProtection="0">
      <alignment vertical="center"/>
    </xf>
    <xf numFmtId="0" fontId="52" fillId="16" borderId="0" applyNumberFormat="0" applyBorder="0" applyAlignment="0" applyProtection="0">
      <alignment vertical="center"/>
    </xf>
    <xf numFmtId="0" fontId="52" fillId="17" borderId="0" applyNumberFormat="0" applyBorder="0" applyAlignment="0" applyProtection="0">
      <alignment vertical="center"/>
    </xf>
    <xf numFmtId="0" fontId="51" fillId="18" borderId="0" applyNumberFormat="0" applyBorder="0" applyAlignment="0" applyProtection="0">
      <alignment vertical="center"/>
    </xf>
    <xf numFmtId="0" fontId="51" fillId="19" borderId="0" applyNumberFormat="0" applyBorder="0" applyAlignment="0" applyProtection="0">
      <alignment vertical="center"/>
    </xf>
    <xf numFmtId="0" fontId="52" fillId="20" borderId="0" applyNumberFormat="0" applyBorder="0" applyAlignment="0" applyProtection="0">
      <alignment vertical="center"/>
    </xf>
    <xf numFmtId="0" fontId="52" fillId="21" borderId="0" applyNumberFormat="0" applyBorder="0" applyAlignment="0" applyProtection="0">
      <alignment vertical="center"/>
    </xf>
    <xf numFmtId="0" fontId="51" fillId="22" borderId="0" applyNumberFormat="0" applyBorder="0" applyAlignment="0" applyProtection="0">
      <alignment vertical="center"/>
    </xf>
    <xf numFmtId="0" fontId="51"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1" fillId="26" borderId="0" applyNumberFormat="0" applyBorder="0" applyAlignment="0" applyProtection="0">
      <alignment vertical="center"/>
    </xf>
    <xf numFmtId="0" fontId="51" fillId="27" borderId="0" applyNumberFormat="0" applyBorder="0" applyAlignment="0" applyProtection="0">
      <alignment vertical="center"/>
    </xf>
    <xf numFmtId="0" fontId="52" fillId="28" borderId="0" applyNumberFormat="0" applyBorder="0" applyAlignment="0" applyProtection="0">
      <alignment vertical="center"/>
    </xf>
    <xf numFmtId="0" fontId="52" fillId="29" borderId="0" applyNumberFormat="0" applyBorder="0" applyAlignment="0" applyProtection="0">
      <alignment vertical="center"/>
    </xf>
    <xf numFmtId="0" fontId="51" fillId="30" borderId="0" applyNumberFormat="0" applyBorder="0" applyAlignment="0" applyProtection="0">
      <alignment vertical="center"/>
    </xf>
    <xf numFmtId="0" fontId="51" fillId="31" borderId="0" applyNumberFormat="0" applyBorder="0" applyAlignment="0" applyProtection="0">
      <alignment vertical="center"/>
    </xf>
    <xf numFmtId="0" fontId="52" fillId="32" borderId="0" applyNumberFormat="0" applyBorder="0" applyAlignment="0" applyProtection="0">
      <alignment vertical="center"/>
    </xf>
    <xf numFmtId="0" fontId="52" fillId="33" borderId="0" applyNumberFormat="0" applyBorder="0" applyAlignment="0" applyProtection="0">
      <alignment vertical="center"/>
    </xf>
    <xf numFmtId="0" fontId="51" fillId="34"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8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176" fontId="7" fillId="0" borderId="7" xfId="0" applyNumberFormat="1" applyFont="1" applyFill="1" applyBorder="1" applyAlignment="1" applyProtection="1">
      <alignment horizontal="right" vertical="center"/>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0" fontId="8" fillId="0" borderId="0" xfId="0" applyFont="1" applyFill="1" applyBorder="1" applyAlignment="1" applyProtection="1"/>
    <xf numFmtId="0" fontId="8" fillId="0" borderId="0" xfId="0" applyFont="1" applyFill="1" applyBorder="1" applyAlignment="1" applyProtection="1">
      <alignment horizontal="center" vertical="center"/>
    </xf>
    <xf numFmtId="49" fontId="2" fillId="0" borderId="0" xfId="0" applyNumberFormat="1" applyFont="1" applyFill="1" applyBorder="1" applyAlignment="1" applyProtection="1"/>
    <xf numFmtId="0" fontId="4" fillId="0" borderId="0" xfId="0" applyFont="1" applyFill="1" applyBorder="1" applyAlignment="1" applyProtection="1">
      <alignment horizontal="center" vertical="center"/>
    </xf>
    <xf numFmtId="0" fontId="5"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xf>
    <xf numFmtId="0" fontId="6" fillId="0" borderId="0" xfId="0" applyFont="1" applyFill="1" applyBorder="1" applyAlignment="1" applyProtection="1"/>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6" fillId="0" borderId="5"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xf>
    <xf numFmtId="0" fontId="2" fillId="0" borderId="7" xfId="0" applyFont="1" applyFill="1" applyBorder="1" applyAlignment="1" applyProtection="1">
      <alignment horizontal="center" vertical="center"/>
    </xf>
    <xf numFmtId="0" fontId="5" fillId="0" borderId="7"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protection locked="0"/>
    </xf>
    <xf numFmtId="176" fontId="9" fillId="0" borderId="7" xfId="0" applyNumberFormat="1" applyFont="1" applyFill="1" applyBorder="1" applyAlignment="1" applyProtection="1">
      <alignment horizontal="right" vertical="center"/>
    </xf>
    <xf numFmtId="0" fontId="2"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left" vertical="center"/>
    </xf>
    <xf numFmtId="0" fontId="5" fillId="0" borderId="4" xfId="0" applyFont="1" applyFill="1" applyBorder="1" applyAlignment="1" applyProtection="1">
      <alignment horizontal="left" vertical="center"/>
    </xf>
    <xf numFmtId="0" fontId="10" fillId="0" borderId="0" xfId="57" applyFont="1" applyFill="1" applyBorder="1" applyAlignment="1" applyProtection="1"/>
    <xf numFmtId="0" fontId="2"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protection locked="0"/>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2" fillId="0" borderId="7" xfId="0" applyFont="1" applyFill="1" applyBorder="1" applyAlignment="1" applyProtection="1">
      <alignment horizontal="center" vertical="center"/>
      <protection locked="0"/>
    </xf>
    <xf numFmtId="0" fontId="0" fillId="0" borderId="0" xfId="0" applyFont="1" applyAlignment="1">
      <alignment vertical="top" wrapText="1"/>
      <protection locked="0"/>
    </xf>
    <xf numFmtId="0" fontId="1" fillId="0" borderId="0" xfId="0" applyFont="1" applyAlignment="1">
      <alignment vertical="center" wrapText="1"/>
      <protection locked="0"/>
    </xf>
    <xf numFmtId="0" fontId="5" fillId="0" borderId="0" xfId="0" applyFont="1" applyAlignment="1" applyProtection="1">
      <alignment horizontal="right" vertical="center" wrapText="1"/>
    </xf>
    <xf numFmtId="0" fontId="3" fillId="0" borderId="0" xfId="0" applyFont="1" applyAlignment="1" applyProtection="1">
      <alignment horizontal="center" vertical="center" wrapText="1"/>
    </xf>
    <xf numFmtId="0" fontId="4"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6" fillId="0" borderId="0" xfId="0" applyFont="1" applyAlignment="1" applyProtection="1">
      <alignment horizontal="left" vertical="center" wrapText="1"/>
    </xf>
    <xf numFmtId="0" fontId="2" fillId="0" borderId="0" xfId="0" applyFont="1" applyAlignment="1" applyProtection="1">
      <alignment vertical="center" wrapText="1"/>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11" fillId="0" borderId="7" xfId="57" applyFont="1" applyFill="1" applyBorder="1" applyAlignment="1" applyProtection="1">
      <alignment vertical="center" wrapText="1"/>
    </xf>
    <xf numFmtId="0" fontId="5" fillId="0" borderId="8" xfId="0" applyFont="1" applyFill="1" applyBorder="1" applyAlignment="1" applyProtection="1">
      <alignment horizontal="left" vertical="center" wrapText="1"/>
    </xf>
    <xf numFmtId="3" fontId="5" fillId="0" borderId="8" xfId="0" applyNumberFormat="1" applyFont="1" applyFill="1" applyBorder="1" applyAlignment="1" applyProtection="1">
      <alignment horizontal="right" vertical="center" wrapText="1"/>
    </xf>
    <xf numFmtId="176" fontId="7" fillId="0" borderId="7" xfId="0" applyNumberFormat="1" applyFont="1" applyFill="1" applyBorder="1" applyAlignment="1" applyProtection="1">
      <alignment horizontal="right" vertical="center" wrapText="1"/>
      <protection locked="0"/>
    </xf>
    <xf numFmtId="0" fontId="5" fillId="0" borderId="9" xfId="0" applyFont="1" applyFill="1" applyBorder="1" applyAlignment="1" applyProtection="1">
      <alignment horizontal="left" vertical="center" wrapText="1"/>
    </xf>
    <xf numFmtId="3" fontId="5" fillId="0" borderId="10" xfId="0" applyNumberFormat="1" applyFont="1" applyFill="1" applyBorder="1" applyAlignment="1" applyProtection="1">
      <alignment horizontal="right" vertical="center" wrapText="1"/>
    </xf>
    <xf numFmtId="176" fontId="7" fillId="0" borderId="4" xfId="0" applyNumberFormat="1" applyFont="1" applyFill="1" applyBorder="1" applyAlignment="1" applyProtection="1">
      <alignment horizontal="right" vertical="center" wrapText="1"/>
      <protection locked="0"/>
    </xf>
    <xf numFmtId="176" fontId="7" fillId="0" borderId="1" xfId="0" applyNumberFormat="1" applyFont="1" applyFill="1" applyBorder="1" applyAlignment="1" applyProtection="1">
      <alignment horizontal="right" vertical="center" wrapText="1"/>
      <protection locked="0"/>
    </xf>
    <xf numFmtId="0" fontId="8" fillId="0" borderId="10" xfId="0" applyFont="1" applyFill="1" applyBorder="1" applyAlignment="1" applyProtection="1">
      <alignment vertical="center" wrapText="1"/>
    </xf>
    <xf numFmtId="176" fontId="7" fillId="0" borderId="10" xfId="0" applyNumberFormat="1" applyFont="1" applyFill="1" applyBorder="1" applyAlignment="1" applyProtection="1">
      <alignment horizontal="right" vertical="center" wrapText="1"/>
      <protection locked="0"/>
    </xf>
    <xf numFmtId="3" fontId="5" fillId="0" borderId="11" xfId="0" applyNumberFormat="1" applyFont="1" applyFill="1" applyBorder="1" applyAlignment="1" applyProtection="1">
      <alignment horizontal="right" vertical="center" wrapTex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180" fontId="7" fillId="0" borderId="7" xfId="56" applyNumberFormat="1" applyFont="1" applyBorder="1" applyAlignment="1" applyProtection="1">
      <alignment horizontal="right" vertical="center" wrapText="1"/>
      <protection locked="0"/>
    </xf>
    <xf numFmtId="176" fontId="7" fillId="0" borderId="7" xfId="0" applyNumberFormat="1" applyFont="1" applyBorder="1" applyAlignment="1">
      <alignment horizontal="right" vertical="center" wrapText="1"/>
      <protection locked="0"/>
    </xf>
    <xf numFmtId="0" fontId="12"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protection locked="0"/>
    </xf>
    <xf numFmtId="0" fontId="6" fillId="0" borderId="7"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protection locked="0"/>
    </xf>
    <xf numFmtId="0" fontId="13" fillId="0" borderId="7" xfId="0" applyFont="1" applyFill="1" applyBorder="1" applyAlignment="1" applyProtection="1">
      <alignment horizontal="left" vertical="center" wrapText="1"/>
    </xf>
    <xf numFmtId="0" fontId="13" fillId="0" borderId="7" xfId="0" applyFont="1" applyFill="1" applyBorder="1" applyAlignment="1" applyProtection="1">
      <alignment vertical="center" wrapText="1"/>
    </xf>
    <xf numFmtId="0" fontId="13" fillId="0" borderId="7" xfId="0" applyFont="1" applyFill="1" applyBorder="1" applyAlignment="1" applyProtection="1">
      <alignment horizontal="center" vertical="center" wrapText="1"/>
    </xf>
    <xf numFmtId="0" fontId="13" fillId="0" borderId="7" xfId="0" applyFont="1" applyFill="1" applyBorder="1" applyAlignment="1" applyProtection="1">
      <alignment horizontal="center" vertical="center"/>
      <protection locked="0"/>
    </xf>
    <xf numFmtId="0" fontId="13" fillId="0" borderId="7" xfId="0" applyFont="1" applyFill="1" applyBorder="1" applyAlignment="1" applyProtection="1">
      <alignment horizontal="left" vertical="center" wrapText="1"/>
      <protection locked="0"/>
    </xf>
    <xf numFmtId="0" fontId="13" fillId="2" borderId="7" xfId="0" applyFont="1" applyFill="1" applyBorder="1" applyAlignment="1" applyProtection="1">
      <alignment horizontal="left" vertical="center" wrapText="1"/>
      <protection locked="0"/>
    </xf>
    <xf numFmtId="0" fontId="10" fillId="0" borderId="0" xfId="57" applyFont="1" applyFill="1" applyBorder="1" applyAlignment="1" applyProtection="1">
      <alignment vertical="center"/>
    </xf>
    <xf numFmtId="0" fontId="5" fillId="0" borderId="0" xfId="0" applyFont="1" applyFill="1" applyBorder="1" applyAlignment="1" applyProtection="1">
      <alignment horizontal="right" vertical="center"/>
      <protection locked="0"/>
    </xf>
    <xf numFmtId="0" fontId="2" fillId="0" borderId="0" xfId="0" applyFont="1" applyFill="1" applyBorder="1" applyAlignment="1" applyProtection="1">
      <alignment horizontal="right" vertical="center"/>
    </xf>
    <xf numFmtId="0" fontId="12"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left" vertical="center" wrapText="1"/>
    </xf>
    <xf numFmtId="0" fontId="6" fillId="0" borderId="0" xfId="0" applyFont="1" applyFill="1" applyBorder="1" applyAlignment="1" applyProtection="1">
      <alignment wrapText="1"/>
    </xf>
    <xf numFmtId="0" fontId="2" fillId="0" borderId="0" xfId="0" applyFont="1" applyFill="1" applyBorder="1" applyAlignment="1" applyProtection="1">
      <alignment horizontal="right" wrapText="1"/>
    </xf>
    <xf numFmtId="0" fontId="2" fillId="0" borderId="0" xfId="0" applyFont="1" applyFill="1" applyBorder="1" applyAlignment="1" applyProtection="1">
      <alignment wrapText="1"/>
    </xf>
    <xf numFmtId="0" fontId="6" fillId="0" borderId="12"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xf>
    <xf numFmtId="176" fontId="9" fillId="0" borderId="7" xfId="51" applyNumberFormat="1" applyFont="1" applyBorder="1">
      <alignment horizontal="right" vertical="center"/>
    </xf>
    <xf numFmtId="0" fontId="5" fillId="0" borderId="0" xfId="0" applyFont="1" applyFill="1" applyBorder="1" applyAlignment="1" applyProtection="1">
      <alignment horizontal="right"/>
      <protection locked="0"/>
    </xf>
    <xf numFmtId="0" fontId="2" fillId="0" borderId="0" xfId="0" applyFont="1" applyAlignment="1" applyProtection="1">
      <alignment wrapText="1"/>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lignment horizontal="center" vertical="center"/>
      <protection locked="0"/>
    </xf>
    <xf numFmtId="0" fontId="4" fillId="0" borderId="0" xfId="0" applyFont="1" applyAlignment="1">
      <alignment horizontal="center" vertical="center" wrapText="1"/>
      <protection locked="0"/>
    </xf>
    <xf numFmtId="0" fontId="6" fillId="0" borderId="0" xfId="0" applyFont="1" applyAlignment="1" applyProtection="1">
      <alignment wrapText="1"/>
    </xf>
    <xf numFmtId="0" fontId="6" fillId="0" borderId="0" xfId="0" applyFont="1" applyAlignmen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0" fontId="6" fillId="0" borderId="8" xfId="0" applyFont="1" applyBorder="1" applyAlignment="1" applyProtection="1">
      <alignment horizontal="center" vertical="center" wrapText="1"/>
    </xf>
    <xf numFmtId="0" fontId="6" fillId="0" borderId="8"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0" fontId="5" fillId="0" borderId="8" xfId="0" applyFont="1" applyBorder="1" applyAlignment="1">
      <alignment horizontal="left" vertical="center" wrapText="1"/>
      <protection locked="0"/>
    </xf>
    <xf numFmtId="0" fontId="5" fillId="0" borderId="14" xfId="0" applyFont="1" applyBorder="1" applyAlignment="1" applyProtection="1">
      <alignment horizontal="center" vertical="center"/>
    </xf>
    <xf numFmtId="0" fontId="5" fillId="0" borderId="9" xfId="0" applyFont="1" applyBorder="1" applyAlignment="1" applyProtection="1">
      <alignment horizontal="left" vertical="center"/>
    </xf>
    <xf numFmtId="0" fontId="5" fillId="0" borderId="9" xfId="0" applyFont="1" applyBorder="1" applyAlignment="1">
      <alignment horizontal="left" vertical="center"/>
      <protection locked="0"/>
    </xf>
    <xf numFmtId="0" fontId="5" fillId="0" borderId="0" xfId="0" applyFont="1" applyAlignment="1">
      <alignment horizontal="right" vertical="center"/>
      <protection locked="0"/>
    </xf>
    <xf numFmtId="0" fontId="5" fillId="0" borderId="0" xfId="0" applyFont="1" applyAlignment="1">
      <alignment horizontal="right" vertical="center" wrapText="1"/>
      <protection locked="0"/>
    </xf>
    <xf numFmtId="0" fontId="5" fillId="0" borderId="0" xfId="0" applyFont="1" applyAlignment="1">
      <alignment horizontal="right"/>
      <protection locked="0"/>
    </xf>
    <xf numFmtId="0" fontId="5" fillId="0" borderId="0" xfId="0" applyFont="1" applyAlignment="1">
      <alignment horizontal="right" wrapText="1"/>
      <protection locked="0"/>
    </xf>
    <xf numFmtId="0" fontId="6" fillId="0" borderId="3" xfId="0" applyFont="1" applyBorder="1" applyAlignment="1">
      <alignment horizontal="center" vertical="center"/>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protection locked="0"/>
    </xf>
    <xf numFmtId="0" fontId="6" fillId="0" borderId="9"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2" fillId="0" borderId="0" xfId="0" applyFont="1" applyAlignment="1" applyProtection="1"/>
    <xf numFmtId="0" fontId="14" fillId="0" borderId="0" xfId="0" applyFont="1" applyAlignment="1">
      <alignment horizontal="center" vertical="center" wrapText="1"/>
      <protection locked="0"/>
    </xf>
    <xf numFmtId="0" fontId="5" fillId="0" borderId="0" xfId="0" applyFont="1" applyAlignment="1" applyProtection="1">
      <alignment horizontal="left" vertical="center"/>
    </xf>
    <xf numFmtId="0" fontId="6" fillId="0" borderId="0" xfId="0" applyFont="1" applyAlignment="1" applyProtection="1"/>
    <xf numFmtId="0" fontId="6" fillId="0" borderId="6"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8" xfId="0" applyFont="1" applyBorder="1" applyAlignment="1">
      <alignment horizontal="center" vertical="center"/>
      <protection locked="0"/>
    </xf>
    <xf numFmtId="0" fontId="5" fillId="0" borderId="8"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8"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5" fillId="0" borderId="0" xfId="0" applyFont="1" applyAlignment="1" applyProtection="1">
      <alignment horizontal="right" vertical="center"/>
    </xf>
    <xf numFmtId="0" fontId="15" fillId="0" borderId="0" xfId="0" applyFont="1" applyAlignment="1">
      <alignment horizontal="right"/>
      <protection locked="0"/>
    </xf>
    <xf numFmtId="49" fontId="15"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6" fillId="0" borderId="0" xfId="0" applyFont="1" applyAlignment="1">
      <alignment horizontal="center" vertical="center" wrapText="1"/>
      <protection locked="0"/>
    </xf>
    <xf numFmtId="0" fontId="16" fillId="0" borderId="0" xfId="0" applyFont="1" applyAlignment="1">
      <alignment horizontal="center" vertical="center"/>
      <protection locked="0"/>
    </xf>
    <xf numFmtId="0" fontId="16"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3" xfId="0" applyNumberFormat="1" applyFont="1" applyBorder="1" applyAlignment="1">
      <alignment horizontal="center" vertical="center" wrapText="1"/>
      <protection locked="0"/>
    </xf>
    <xf numFmtId="0" fontId="6" fillId="0" borderId="13"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8" xfId="0" applyNumberFormat="1" applyFont="1" applyBorder="1" applyAlignment="1">
      <alignment horizontal="center" vertical="center" wrapText="1"/>
      <protection locked="0"/>
    </xf>
    <xf numFmtId="49" fontId="6" fillId="0" borderId="8"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6" xfId="0" applyFont="1" applyBorder="1" applyAlignment="1">
      <alignment horizontal="left" vertical="center" wrapText="1" indent="1"/>
      <protection locked="0"/>
    </xf>
    <xf numFmtId="0" fontId="5" fillId="0" borderId="8" xfId="0" applyFont="1" applyBorder="1" applyAlignment="1">
      <alignment horizontal="left" vertical="center" wrapText="1" indent="1"/>
      <protection locked="0"/>
    </xf>
    <xf numFmtId="0" fontId="5" fillId="0" borderId="8"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0" fontId="5" fillId="0" borderId="0" xfId="0" applyFont="1" applyAlignment="1">
      <alignment horizontal="left" vertical="center" wrapText="1"/>
      <protection locked="0"/>
    </xf>
    <xf numFmtId="3" fontId="6" fillId="0" borderId="7" xfId="0" applyNumberFormat="1" applyFont="1" applyBorder="1" applyAlignment="1" applyProtection="1">
      <alignment horizontal="center" vertical="center" wrapText="1"/>
    </xf>
    <xf numFmtId="0" fontId="5" fillId="0" borderId="7" xfId="0" applyFont="1" applyBorder="1" applyAlignment="1" applyProtection="1">
      <alignment horizontal="left" vertical="center" wrapText="1"/>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wrapText="1"/>
      <protection locked="0"/>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6" fillId="0" borderId="5" xfId="0" applyFont="1" applyBorder="1" applyAlignment="1" applyProtection="1">
      <alignment horizontal="center" vertical="center"/>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7" fillId="0" borderId="0" xfId="0" applyFont="1" applyAlignment="1" applyProtection="1">
      <alignment horizontal="center" wrapText="1"/>
    </xf>
    <xf numFmtId="0" fontId="2" fillId="0" borderId="0" xfId="0" applyFont="1" applyAlignment="1" applyProtection="1">
      <alignment horizontal="center" wrapText="1"/>
    </xf>
    <xf numFmtId="0" fontId="18" fillId="0" borderId="6" xfId="0" applyFont="1" applyBorder="1" applyAlignment="1">
      <alignment horizontal="center" vertical="center" wrapText="1"/>
      <protection locked="0"/>
    </xf>
    <xf numFmtId="0" fontId="6" fillId="0" borderId="7" xfId="0" applyFont="1" applyBorder="1" applyAlignment="1" applyProtection="1">
      <alignment horizontal="center" vertical="center"/>
    </xf>
    <xf numFmtId="0" fontId="19" fillId="0" borderId="7" xfId="0" applyFont="1" applyBorder="1" applyAlignment="1">
      <alignment horizontal="center" vertical="center"/>
      <protection locked="0"/>
    </xf>
    <xf numFmtId="0" fontId="20" fillId="0" borderId="7" xfId="0" applyFont="1" applyBorder="1" applyAlignment="1">
      <alignment horizontal="center" vertical="center"/>
      <protection locked="0"/>
    </xf>
    <xf numFmtId="0" fontId="21" fillId="0" borderId="7" xfId="0" applyFont="1" applyBorder="1" applyAlignment="1" applyProtection="1">
      <alignment horizontal="center" vertical="center"/>
    </xf>
    <xf numFmtId="0" fontId="21" fillId="0" borderId="2" xfId="0" applyFont="1" applyBorder="1" applyAlignment="1" applyProtection="1">
      <alignment horizontal="center" vertical="center"/>
    </xf>
    <xf numFmtId="176" fontId="20" fillId="0" borderId="7" xfId="0" applyNumberFormat="1" applyFont="1" applyBorder="1" applyAlignment="1" applyProtection="1">
      <alignment horizontal="right" vertical="center"/>
    </xf>
    <xf numFmtId="176" fontId="9" fillId="0" borderId="7" xfId="0" applyNumberFormat="1" applyFont="1" applyBorder="1" applyAlignment="1" applyProtection="1">
      <alignment horizontal="right" vertical="center"/>
    </xf>
    <xf numFmtId="0" fontId="2" fillId="0" borderId="0" xfId="0" applyFont="1" applyProtection="1">
      <alignment vertical="top"/>
    </xf>
    <xf numFmtId="0" fontId="2" fillId="0" borderId="0" xfId="0" applyFont="1" applyAlignment="1" applyProtection="1">
      <alignment horizontal="right" vertical="center"/>
    </xf>
    <xf numFmtId="0" fontId="22" fillId="0" borderId="0" xfId="0" applyFont="1" applyAlignment="1" applyProtection="1">
      <alignment horizontal="center" vertical="center"/>
    </xf>
    <xf numFmtId="0" fontId="2" fillId="0" borderId="0" xfId="0" applyFont="1" applyAlignment="1">
      <alignment horizontal="left" vertical="center"/>
      <protection locked="0"/>
    </xf>
    <xf numFmtId="49" fontId="2" fillId="0" borderId="0" xfId="0" applyNumberFormat="1" applyFont="1" applyAlignment="1" applyProtection="1"/>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3" fillId="0" borderId="0" xfId="0" applyFont="1" applyAlignment="1" applyProtection="1">
      <alignment horizontal="center" vertical="center"/>
    </xf>
    <xf numFmtId="0" fontId="24"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8" xfId="0" applyFont="1" applyBorder="1" applyAlignment="1">
      <alignment horizontal="left" vertical="center"/>
      <protection locked="0"/>
    </xf>
    <xf numFmtId="0" fontId="7" fillId="0" borderId="6" xfId="0" applyFont="1" applyBorder="1" applyAlignment="1">
      <alignment horizontal="left" vertical="center"/>
      <protection locked="0"/>
    </xf>
    <xf numFmtId="0" fontId="25" fillId="0" borderId="6" xfId="0" applyFont="1" applyBorder="1" applyAlignment="1">
      <alignment vertical="center"/>
      <protection locked="0"/>
    </xf>
    <xf numFmtId="0" fontId="26" fillId="0" borderId="6" xfId="0" applyFont="1" applyBorder="1" applyAlignment="1">
      <alignment horizontal="center" vertical="center"/>
      <protection locked="0"/>
    </xf>
    <xf numFmtId="0" fontId="5" fillId="0" borderId="7" xfId="0" applyFont="1" applyBorder="1" applyAlignment="1">
      <alignment horizontal="center" vertical="center"/>
      <protection locked="0"/>
    </xf>
    <xf numFmtId="176" fontId="26"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7" fillId="0" borderId="0" xfId="0" applyFont="1" applyAlignment="1" applyProtection="1">
      <alignment vertical="center"/>
    </xf>
    <xf numFmtId="0" fontId="28" fillId="0" borderId="0" xfId="0" applyFont="1" applyAlignment="1" applyProtection="1">
      <alignment horizontal="center" vertical="center"/>
    </xf>
    <xf numFmtId="0" fontId="2" fillId="0" borderId="0" xfId="0" applyFont="1" applyAlignment="1" applyProtection="1">
      <alignment horizontal="left" vertical="center" wrapText="1"/>
    </xf>
    <xf numFmtId="0" fontId="6" fillId="0" borderId="12" xfId="0" applyFont="1" applyBorder="1" applyAlignment="1">
      <alignment horizontal="center" vertical="center" wrapText="1"/>
      <protection locked="0"/>
    </xf>
    <xf numFmtId="3" fontId="6" fillId="0" borderId="7" xfId="0" applyNumberFormat="1" applyFont="1" applyBorder="1" applyAlignment="1" applyProtection="1">
      <alignment horizontal="center" vertical="center"/>
    </xf>
    <xf numFmtId="10" fontId="7" fillId="0" borderId="7" xfId="0" applyNumberFormat="1" applyFont="1" applyBorder="1" applyAlignment="1">
      <alignment horizontal="right" vertical="center"/>
      <protection locked="0"/>
    </xf>
    <xf numFmtId="0" fontId="25" fillId="0" borderId="7" xfId="0" applyFont="1" applyBorder="1" applyAlignment="1">
      <alignment horizontal="left" vertical="center" wrapText="1" indent="1"/>
      <protection locked="0"/>
    </xf>
    <xf numFmtId="0" fontId="25"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9" fillId="0" borderId="0" xfId="0" applyFont="1" applyAlignment="1" applyProtection="1"/>
    <xf numFmtId="0" fontId="30"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3"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1"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8"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8" xfId="0" applyFont="1" applyBorder="1" applyAlignment="1" applyProtection="1">
      <alignment vertical="center" wrapText="1"/>
    </xf>
    <xf numFmtId="0" fontId="5" fillId="0" borderId="8"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8" xfId="0" applyFont="1" applyBorder="1" applyAlignment="1" applyProtection="1">
      <alignment vertical="center"/>
    </xf>
    <xf numFmtId="0" fontId="27" fillId="0" borderId="0" xfId="0" applyFont="1" applyProtection="1">
      <alignment vertical="top"/>
    </xf>
    <xf numFmtId="0" fontId="30"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9" xfId="0" applyFont="1" applyBorder="1" applyAlignment="1" applyProtection="1">
      <alignment horizontal="center" vertical="center"/>
    </xf>
    <xf numFmtId="0" fontId="5" fillId="0" borderId="8" xfId="0" applyFont="1" applyBorder="1" applyAlignment="1">
      <alignment horizontal="center" vertical="center"/>
      <protection locked="0"/>
    </xf>
    <xf numFmtId="0" fontId="2" fillId="3" borderId="4" xfId="0" applyFont="1" applyFill="1" applyBorder="1" applyAlignment="1">
      <alignment horizontal="center" vertical="center" wrapText="1"/>
      <protection locked="0"/>
    </xf>
    <xf numFmtId="0" fontId="31" fillId="0" borderId="0" xfId="0" applyFont="1" applyAlignment="1" applyProtection="1">
      <alignment horizontal="center" vertical="top"/>
    </xf>
    <xf numFmtId="0" fontId="32"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3" fillId="0" borderId="6" xfId="0" applyFont="1" applyBorder="1" applyAlignment="1" applyProtection="1">
      <alignment horizontal="center" vertical="center"/>
    </xf>
    <xf numFmtId="0" fontId="33"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3" fillId="0" borderId="6" xfId="0" applyFont="1" applyBorder="1" applyAlignment="1">
      <alignment horizontal="center" vertical="center"/>
      <protection locked="0"/>
    </xf>
    <xf numFmtId="0" fontId="25"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B8" sqref="B8"/>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152" t="s">
        <v>0</v>
      </c>
    </row>
    <row r="2" ht="36" customHeight="1" spans="1:4">
      <c r="A2" s="5" t="str">
        <f>"2025"&amp;"年部门财务收支预算总表"</f>
        <v>2025年部门财务收支预算总表</v>
      </c>
      <c r="B2" s="277"/>
      <c r="C2" s="277"/>
      <c r="D2" s="277"/>
    </row>
    <row r="3" ht="18.75" customHeight="1" spans="1:4">
      <c r="A3" s="143" t="str">
        <f>"单位名称："&amp;"双江拉祜族佤族布朗族傣族自治县水务局"</f>
        <v>单位名称：双江拉祜族佤族布朗族傣族自治县水务局</v>
      </c>
      <c r="B3" s="278"/>
      <c r="C3" s="278"/>
      <c r="D3" s="152" t="s">
        <v>1</v>
      </c>
    </row>
    <row r="4" ht="18.75" customHeight="1" spans="1:4">
      <c r="A4" s="12" t="s">
        <v>2</v>
      </c>
      <c r="B4" s="14"/>
      <c r="C4" s="12" t="s">
        <v>3</v>
      </c>
      <c r="D4" s="14"/>
    </row>
    <row r="5" ht="18.75" customHeight="1" spans="1:4">
      <c r="A5" s="184" t="s">
        <v>4</v>
      </c>
      <c r="B5" s="184" t="str">
        <f>"2025"&amp;"年预算数"</f>
        <v>2025年预算数</v>
      </c>
      <c r="C5" s="184" t="s">
        <v>5</v>
      </c>
      <c r="D5" s="184" t="str">
        <f>"2025"&amp;"年预算数"</f>
        <v>2025年预算数</v>
      </c>
    </row>
    <row r="6" ht="18.75" customHeight="1" spans="1:4">
      <c r="A6" s="145"/>
      <c r="B6" s="145"/>
      <c r="C6" s="145"/>
      <c r="D6" s="145"/>
    </row>
    <row r="7" ht="18.75" customHeight="1" spans="1:4">
      <c r="A7" s="198" t="s">
        <v>6</v>
      </c>
      <c r="B7" s="23">
        <v>19918009.68</v>
      </c>
      <c r="C7" s="198" t="s">
        <v>7</v>
      </c>
      <c r="D7" s="23">
        <v>3200</v>
      </c>
    </row>
    <row r="8" ht="18.75" customHeight="1" spans="1:4">
      <c r="A8" s="198" t="s">
        <v>8</v>
      </c>
      <c r="B8" s="23">
        <v>465600</v>
      </c>
      <c r="C8" s="198" t="s">
        <v>9</v>
      </c>
      <c r="D8" s="23"/>
    </row>
    <row r="9" ht="18.75" customHeight="1" spans="1:4">
      <c r="A9" s="198" t="s">
        <v>10</v>
      </c>
      <c r="B9" s="23"/>
      <c r="C9" s="198" t="s">
        <v>11</v>
      </c>
      <c r="D9" s="23"/>
    </row>
    <row r="10" ht="18.75" customHeight="1" spans="1:4">
      <c r="A10" s="198" t="s">
        <v>12</v>
      </c>
      <c r="B10" s="23"/>
      <c r="C10" s="198" t="s">
        <v>13</v>
      </c>
      <c r="D10" s="23"/>
    </row>
    <row r="11" ht="18.75" customHeight="1" spans="1:4">
      <c r="A11" s="279" t="s">
        <v>14</v>
      </c>
      <c r="B11" s="23"/>
      <c r="C11" s="232" t="s">
        <v>15</v>
      </c>
      <c r="D11" s="23"/>
    </row>
    <row r="12" ht="18.75" customHeight="1" spans="1:4">
      <c r="A12" s="235" t="s">
        <v>16</v>
      </c>
      <c r="B12" s="23"/>
      <c r="C12" s="234" t="s">
        <v>17</v>
      </c>
      <c r="D12" s="23"/>
    </row>
    <row r="13" ht="18.75" customHeight="1" spans="1:4">
      <c r="A13" s="235" t="s">
        <v>18</v>
      </c>
      <c r="B13" s="23"/>
      <c r="C13" s="234" t="s">
        <v>19</v>
      </c>
      <c r="D13" s="23"/>
    </row>
    <row r="14" ht="18.75" customHeight="1" spans="1:4">
      <c r="A14" s="235" t="s">
        <v>20</v>
      </c>
      <c r="B14" s="23"/>
      <c r="C14" s="234" t="s">
        <v>21</v>
      </c>
      <c r="D14" s="23">
        <v>2337329.53</v>
      </c>
    </row>
    <row r="15" ht="18.75" customHeight="1" spans="1:4">
      <c r="A15" s="235" t="s">
        <v>22</v>
      </c>
      <c r="B15" s="23"/>
      <c r="C15" s="234" t="s">
        <v>23</v>
      </c>
      <c r="D15" s="23">
        <v>680239.75</v>
      </c>
    </row>
    <row r="16" ht="18.75" customHeight="1" spans="1:4">
      <c r="A16" s="235" t="s">
        <v>24</v>
      </c>
      <c r="B16" s="23"/>
      <c r="C16" s="235" t="s">
        <v>25</v>
      </c>
      <c r="D16" s="23"/>
    </row>
    <row r="17" ht="18.75" customHeight="1" spans="1:4">
      <c r="A17" s="235" t="s">
        <v>26</v>
      </c>
      <c r="B17" s="23"/>
      <c r="C17" s="235" t="s">
        <v>27</v>
      </c>
      <c r="D17" s="23">
        <v>965600</v>
      </c>
    </row>
    <row r="18" ht="18.75" customHeight="1" spans="1:4">
      <c r="A18" s="236" t="s">
        <v>26</v>
      </c>
      <c r="B18" s="23"/>
      <c r="C18" s="234" t="s">
        <v>28</v>
      </c>
      <c r="D18" s="23">
        <v>26439292.56</v>
      </c>
    </row>
    <row r="19" ht="18.75" customHeight="1" spans="1:4">
      <c r="A19" s="236" t="s">
        <v>26</v>
      </c>
      <c r="B19" s="23"/>
      <c r="C19" s="234" t="s">
        <v>29</v>
      </c>
      <c r="D19" s="23"/>
    </row>
    <row r="20" ht="18.75" customHeight="1" spans="1:4">
      <c r="A20" s="236" t="s">
        <v>26</v>
      </c>
      <c r="B20" s="23"/>
      <c r="C20" s="234" t="s">
        <v>30</v>
      </c>
      <c r="D20" s="23"/>
    </row>
    <row r="21" ht="18.75" customHeight="1" spans="1:4">
      <c r="A21" s="236" t="s">
        <v>26</v>
      </c>
      <c r="B21" s="23"/>
      <c r="C21" s="234" t="s">
        <v>31</v>
      </c>
      <c r="D21" s="23"/>
    </row>
    <row r="22" ht="18.75" customHeight="1" spans="1:4">
      <c r="A22" s="236" t="s">
        <v>26</v>
      </c>
      <c r="B22" s="23"/>
      <c r="C22" s="234" t="s">
        <v>32</v>
      </c>
      <c r="D22" s="23"/>
    </row>
    <row r="23" ht="18.75" customHeight="1" spans="1:4">
      <c r="A23" s="236" t="s">
        <v>26</v>
      </c>
      <c r="B23" s="23"/>
      <c r="C23" s="234" t="s">
        <v>33</v>
      </c>
      <c r="D23" s="23"/>
    </row>
    <row r="24" ht="18.75" customHeight="1" spans="1:4">
      <c r="A24" s="236" t="s">
        <v>26</v>
      </c>
      <c r="B24" s="23"/>
      <c r="C24" s="234" t="s">
        <v>34</v>
      </c>
      <c r="D24" s="23"/>
    </row>
    <row r="25" ht="18.75" customHeight="1" spans="1:4">
      <c r="A25" s="236" t="s">
        <v>26</v>
      </c>
      <c r="B25" s="23"/>
      <c r="C25" s="234" t="s">
        <v>35</v>
      </c>
      <c r="D25" s="23">
        <v>997947.84</v>
      </c>
    </row>
    <row r="26" ht="18.75" customHeight="1" spans="1:4">
      <c r="A26" s="236" t="s">
        <v>26</v>
      </c>
      <c r="B26" s="23"/>
      <c r="C26" s="234" t="s">
        <v>36</v>
      </c>
      <c r="D26" s="23"/>
    </row>
    <row r="27" ht="18.75" customHeight="1" spans="1:4">
      <c r="A27" s="236" t="s">
        <v>26</v>
      </c>
      <c r="B27" s="23"/>
      <c r="C27" s="234" t="s">
        <v>37</v>
      </c>
      <c r="D27" s="23"/>
    </row>
    <row r="28" ht="18.75" customHeight="1" spans="1:4">
      <c r="A28" s="236" t="s">
        <v>26</v>
      </c>
      <c r="B28" s="23"/>
      <c r="C28" s="234" t="s">
        <v>38</v>
      </c>
      <c r="D28" s="23"/>
    </row>
    <row r="29" ht="18.75" customHeight="1" spans="1:4">
      <c r="A29" s="236" t="s">
        <v>26</v>
      </c>
      <c r="B29" s="23"/>
      <c r="C29" s="234" t="s">
        <v>39</v>
      </c>
      <c r="D29" s="23"/>
    </row>
    <row r="30" ht="18.75" customHeight="1" spans="1:4">
      <c r="A30" s="237" t="s">
        <v>26</v>
      </c>
      <c r="B30" s="23"/>
      <c r="C30" s="235" t="s">
        <v>40</v>
      </c>
      <c r="D30" s="23"/>
    </row>
    <row r="31" ht="18.75" customHeight="1" spans="1:4">
      <c r="A31" s="237" t="s">
        <v>26</v>
      </c>
      <c r="B31" s="23"/>
      <c r="C31" s="235" t="s">
        <v>41</v>
      </c>
      <c r="D31" s="23"/>
    </row>
    <row r="32" ht="18.75" customHeight="1" spans="1:4">
      <c r="A32" s="237" t="s">
        <v>26</v>
      </c>
      <c r="B32" s="23"/>
      <c r="C32" s="235" t="s">
        <v>42</v>
      </c>
      <c r="D32" s="23"/>
    </row>
    <row r="33" ht="18.75" customHeight="1" spans="1:4">
      <c r="A33" s="280"/>
      <c r="B33" s="239"/>
      <c r="C33" s="235" t="s">
        <v>43</v>
      </c>
      <c r="D33" s="23"/>
    </row>
    <row r="34" ht="18.75" customHeight="1" spans="1:4">
      <c r="A34" s="280" t="s">
        <v>44</v>
      </c>
      <c r="B34" s="239">
        <f>SUM(B7:B11)</f>
        <v>20383609.68</v>
      </c>
      <c r="C34" s="281" t="s">
        <v>45</v>
      </c>
      <c r="D34" s="239">
        <v>31423609.68</v>
      </c>
    </row>
    <row r="35" ht="18.75" customHeight="1" spans="1:4">
      <c r="A35" s="282" t="s">
        <v>46</v>
      </c>
      <c r="B35" s="23">
        <v>11040000</v>
      </c>
      <c r="C35" s="198" t="s">
        <v>47</v>
      </c>
      <c r="D35" s="23"/>
    </row>
    <row r="36" ht="18.75" customHeight="1" spans="1:4">
      <c r="A36" s="282" t="s">
        <v>48</v>
      </c>
      <c r="B36" s="23">
        <v>11040000</v>
      </c>
      <c r="C36" s="198" t="s">
        <v>48</v>
      </c>
      <c r="D36" s="23"/>
    </row>
    <row r="37" ht="18.75" customHeight="1" spans="1:4">
      <c r="A37" s="282" t="s">
        <v>49</v>
      </c>
      <c r="B37" s="23">
        <f>B35-B36</f>
        <v>0</v>
      </c>
      <c r="C37" s="198" t="s">
        <v>50</v>
      </c>
      <c r="D37" s="23"/>
    </row>
    <row r="38" ht="18.75" customHeight="1" spans="1:4">
      <c r="A38" s="283" t="s">
        <v>51</v>
      </c>
      <c r="B38" s="239">
        <f>B34+B35</f>
        <v>31423609.68</v>
      </c>
      <c r="C38" s="281" t="s">
        <v>52</v>
      </c>
      <c r="D38" s="239">
        <f t="shared" ref="B38:D38" si="0">D34+D35</f>
        <v>31423609.68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Zeros="0" workbookViewId="0">
      <selection activeCell="C11" sqref="C11"/>
    </sheetView>
  </sheetViews>
  <sheetFormatPr defaultColWidth="9.14285714285714" defaultRowHeight="14.25" customHeight="1" outlineLevelCol="5"/>
  <cols>
    <col min="1" max="1" width="34.4285714285714" customWidth="1"/>
    <col min="2" max="2" width="16.847619047619" customWidth="1"/>
    <col min="3" max="3" width="32.1428571428571" customWidth="1"/>
    <col min="4" max="6" width="28.5714285714286" customWidth="1"/>
  </cols>
  <sheetData>
    <row r="1" ht="15" customHeight="1" spans="1:6">
      <c r="A1" s="153">
        <v>1</v>
      </c>
      <c r="B1" s="154">
        <v>0</v>
      </c>
      <c r="C1" s="153">
        <v>1</v>
      </c>
      <c r="D1" s="155"/>
      <c r="E1" s="155"/>
      <c r="F1" s="152" t="s">
        <v>600</v>
      </c>
    </row>
    <row r="2" ht="32.25" customHeight="1" spans="1:6">
      <c r="A2" s="156" t="str">
        <f>"2025"&amp;"年部门政府性基金预算支出预算表"</f>
        <v>2025年部门政府性基金预算支出预算表</v>
      </c>
      <c r="B2" s="157" t="s">
        <v>601</v>
      </c>
      <c r="C2" s="158"/>
      <c r="D2" s="159"/>
      <c r="E2" s="159"/>
      <c r="F2" s="159"/>
    </row>
    <row r="3" ht="18.75" customHeight="1" spans="1:6">
      <c r="A3" s="7" t="str">
        <f>"单位名称："&amp;"双江拉祜族佤族布朗族傣族自治县水务局"</f>
        <v>单位名称：双江拉祜族佤族布朗族傣族自治县水务局</v>
      </c>
      <c r="B3" s="7" t="s">
        <v>602</v>
      </c>
      <c r="C3" s="153"/>
      <c r="D3" s="155"/>
      <c r="E3" s="155"/>
      <c r="F3" s="152" t="s">
        <v>1</v>
      </c>
    </row>
    <row r="4" ht="18.75" customHeight="1" spans="1:6">
      <c r="A4" s="160" t="s">
        <v>241</v>
      </c>
      <c r="B4" s="161" t="s">
        <v>88</v>
      </c>
      <c r="C4" s="162" t="s">
        <v>89</v>
      </c>
      <c r="D4" s="13" t="s">
        <v>603</v>
      </c>
      <c r="E4" s="13"/>
      <c r="F4" s="14"/>
    </row>
    <row r="5" ht="18.75" customHeight="1" spans="1:6">
      <c r="A5" s="163"/>
      <c r="B5" s="164"/>
      <c r="C5" s="147"/>
      <c r="D5" s="146" t="s">
        <v>56</v>
      </c>
      <c r="E5" s="146" t="s">
        <v>90</v>
      </c>
      <c r="F5" s="146" t="s">
        <v>91</v>
      </c>
    </row>
    <row r="6" ht="18.75" customHeight="1" spans="1:6">
      <c r="A6" s="163">
        <v>1</v>
      </c>
      <c r="B6" s="165" t="s">
        <v>222</v>
      </c>
      <c r="C6" s="147">
        <v>3</v>
      </c>
      <c r="D6" s="146">
        <v>4</v>
      </c>
      <c r="E6" s="146">
        <v>5</v>
      </c>
      <c r="F6" s="146">
        <v>6</v>
      </c>
    </row>
    <row r="7" ht="19" customHeight="1" spans="1:6">
      <c r="A7" s="166" t="s">
        <v>71</v>
      </c>
      <c r="B7" s="128"/>
      <c r="C7" s="128"/>
      <c r="D7" s="23">
        <v>465600</v>
      </c>
      <c r="E7" s="23"/>
      <c r="F7" s="23">
        <v>465600</v>
      </c>
    </row>
    <row r="8" ht="19" customHeight="1" spans="1:6">
      <c r="A8" s="167" t="s">
        <v>71</v>
      </c>
      <c r="B8" s="128"/>
      <c r="C8" s="128"/>
      <c r="D8" s="23">
        <v>465600</v>
      </c>
      <c r="E8" s="23"/>
      <c r="F8" s="23">
        <v>465600</v>
      </c>
    </row>
    <row r="9" ht="19" customHeight="1" spans="1:6">
      <c r="A9" s="25"/>
      <c r="B9" s="128" t="s">
        <v>138</v>
      </c>
      <c r="C9" s="128" t="s">
        <v>139</v>
      </c>
      <c r="D9" s="23">
        <v>465600</v>
      </c>
      <c r="E9" s="23"/>
      <c r="F9" s="23">
        <v>465600</v>
      </c>
    </row>
    <row r="10" ht="18.75" customHeight="1" spans="1:6">
      <c r="A10" s="25"/>
      <c r="B10" s="168" t="s">
        <v>140</v>
      </c>
      <c r="C10" s="168" t="s">
        <v>141</v>
      </c>
      <c r="D10" s="23">
        <v>465600</v>
      </c>
      <c r="E10" s="23"/>
      <c r="F10" s="23">
        <v>465600</v>
      </c>
    </row>
    <row r="11" ht="18.75" customHeight="1" spans="1:6">
      <c r="A11" s="25"/>
      <c r="B11" s="169" t="s">
        <v>142</v>
      </c>
      <c r="C11" s="169" t="s">
        <v>143</v>
      </c>
      <c r="D11" s="23">
        <v>465600</v>
      </c>
      <c r="E11" s="23"/>
      <c r="F11" s="23">
        <v>465600</v>
      </c>
    </row>
    <row r="12" ht="18.75" customHeight="1" spans="1:6">
      <c r="A12" s="170" t="s">
        <v>179</v>
      </c>
      <c r="B12" s="171" t="s">
        <v>179</v>
      </c>
      <c r="C12" s="172" t="s">
        <v>179</v>
      </c>
      <c r="D12" s="23">
        <v>465600</v>
      </c>
      <c r="E12" s="23"/>
      <c r="F12" s="23">
        <v>465600</v>
      </c>
    </row>
  </sheetData>
  <mergeCells count="7">
    <mergeCell ref="A2:F2"/>
    <mergeCell ref="A3:C3"/>
    <mergeCell ref="D4:F4"/>
    <mergeCell ref="A12:C12"/>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44"/>
  <sheetViews>
    <sheetView showZeros="0" workbookViewId="0">
      <selection activeCell="L6" sqref="$A6:$XFD6"/>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141"/>
      <c r="B1" s="141"/>
      <c r="C1" s="141"/>
      <c r="D1" s="141"/>
      <c r="E1" s="141"/>
      <c r="F1" s="141"/>
      <c r="G1" s="141"/>
      <c r="H1" s="141"/>
      <c r="I1" s="141"/>
      <c r="J1" s="141"/>
      <c r="O1" s="132"/>
      <c r="P1" s="132"/>
      <c r="Q1" s="152" t="s">
        <v>604</v>
      </c>
    </row>
    <row r="2" ht="35.25" customHeight="1" spans="1:17">
      <c r="A2" s="142" t="str">
        <f>"2025"&amp;"年部门政府采购预算表"</f>
        <v>2025年部门政府采购预算表</v>
      </c>
      <c r="B2" s="6"/>
      <c r="C2" s="6"/>
      <c r="D2" s="6"/>
      <c r="E2" s="6"/>
      <c r="F2" s="6"/>
      <c r="G2" s="6"/>
      <c r="H2" s="6"/>
      <c r="I2" s="6"/>
      <c r="J2" s="6"/>
      <c r="K2" s="114"/>
      <c r="L2" s="6"/>
      <c r="M2" s="6"/>
      <c r="N2" s="6"/>
      <c r="O2" s="114"/>
      <c r="P2" s="114"/>
      <c r="Q2" s="6"/>
    </row>
    <row r="3" ht="18.75" customHeight="1" spans="1:17">
      <c r="A3" s="143" t="str">
        <f>"单位名称："&amp;"双江拉祜族佤族布朗族傣族自治县水务局"</f>
        <v>单位名称：双江拉祜族佤族布朗族傣族自治县水务局</v>
      </c>
      <c r="B3" s="144"/>
      <c r="C3" s="144"/>
      <c r="D3" s="144"/>
      <c r="E3" s="144"/>
      <c r="F3" s="144"/>
      <c r="G3" s="144"/>
      <c r="H3" s="144"/>
      <c r="I3" s="144"/>
      <c r="J3" s="144"/>
      <c r="O3" s="134"/>
      <c r="P3" s="134"/>
      <c r="Q3" s="152" t="s">
        <v>228</v>
      </c>
    </row>
    <row r="4" ht="18.75" customHeight="1" spans="1:17">
      <c r="A4" s="11" t="s">
        <v>605</v>
      </c>
      <c r="B4" s="118" t="s">
        <v>606</v>
      </c>
      <c r="C4" s="118" t="s">
        <v>607</v>
      </c>
      <c r="D4" s="118" t="s">
        <v>608</v>
      </c>
      <c r="E4" s="118" t="s">
        <v>609</v>
      </c>
      <c r="F4" s="118" t="s">
        <v>610</v>
      </c>
      <c r="G4" s="71" t="s">
        <v>248</v>
      </c>
      <c r="H4" s="71"/>
      <c r="I4" s="71"/>
      <c r="J4" s="71"/>
      <c r="K4" s="120"/>
      <c r="L4" s="71"/>
      <c r="M4" s="71"/>
      <c r="N4" s="71"/>
      <c r="O4" s="136"/>
      <c r="P4" s="120"/>
      <c r="Q4" s="72"/>
    </row>
    <row r="5" ht="18.75" customHeight="1" spans="1:17">
      <c r="A5" s="16"/>
      <c r="B5" s="121"/>
      <c r="C5" s="121"/>
      <c r="D5" s="121"/>
      <c r="E5" s="121"/>
      <c r="F5" s="121"/>
      <c r="G5" s="121" t="s">
        <v>56</v>
      </c>
      <c r="H5" s="121" t="s">
        <v>59</v>
      </c>
      <c r="I5" s="121" t="s">
        <v>611</v>
      </c>
      <c r="J5" s="121" t="s">
        <v>612</v>
      </c>
      <c r="K5" s="122" t="s">
        <v>613</v>
      </c>
      <c r="L5" s="137" t="s">
        <v>93</v>
      </c>
      <c r="M5" s="137"/>
      <c r="N5" s="137"/>
      <c r="O5" s="138"/>
      <c r="P5" s="139"/>
      <c r="Q5" s="123"/>
    </row>
    <row r="6" ht="30" customHeight="1" spans="1:17">
      <c r="A6" s="18"/>
      <c r="B6" s="123"/>
      <c r="C6" s="123"/>
      <c r="D6" s="123"/>
      <c r="E6" s="123"/>
      <c r="F6" s="123"/>
      <c r="G6" s="123"/>
      <c r="H6" s="123" t="s">
        <v>58</v>
      </c>
      <c r="I6" s="123"/>
      <c r="J6" s="123"/>
      <c r="K6" s="124"/>
      <c r="L6" s="123" t="s">
        <v>58</v>
      </c>
      <c r="M6" s="123" t="s">
        <v>65</v>
      </c>
      <c r="N6" s="123" t="s">
        <v>256</v>
      </c>
      <c r="O6" s="140" t="s">
        <v>67</v>
      </c>
      <c r="P6" s="124" t="s">
        <v>68</v>
      </c>
      <c r="Q6" s="123" t="s">
        <v>69</v>
      </c>
    </row>
    <row r="7" ht="18.75" customHeight="1" spans="1:17">
      <c r="A7" s="145">
        <v>1</v>
      </c>
      <c r="B7" s="146">
        <v>2</v>
      </c>
      <c r="C7" s="146">
        <v>3</v>
      </c>
      <c r="D7" s="146">
        <v>4</v>
      </c>
      <c r="E7" s="146">
        <v>5</v>
      </c>
      <c r="F7" s="146">
        <v>6</v>
      </c>
      <c r="G7" s="147">
        <v>7</v>
      </c>
      <c r="H7" s="147">
        <v>8</v>
      </c>
      <c r="I7" s="147">
        <v>9</v>
      </c>
      <c r="J7" s="147">
        <v>10</v>
      </c>
      <c r="K7" s="147">
        <v>11</v>
      </c>
      <c r="L7" s="147">
        <v>12</v>
      </c>
      <c r="M7" s="147">
        <v>13</v>
      </c>
      <c r="N7" s="147">
        <v>14</v>
      </c>
      <c r="O7" s="147">
        <v>15</v>
      </c>
      <c r="P7" s="147">
        <v>16</v>
      </c>
      <c r="Q7" s="147">
        <v>17</v>
      </c>
    </row>
    <row r="8" ht="18.75" customHeight="1" spans="1:17">
      <c r="A8" s="126" t="s">
        <v>71</v>
      </c>
      <c r="B8" s="127"/>
      <c r="C8" s="127"/>
      <c r="D8" s="127"/>
      <c r="E8" s="148"/>
      <c r="F8" s="23">
        <v>140120</v>
      </c>
      <c r="G8" s="23">
        <v>290320</v>
      </c>
      <c r="H8" s="23">
        <v>290320</v>
      </c>
      <c r="I8" s="23"/>
      <c r="J8" s="23"/>
      <c r="K8" s="23"/>
      <c r="L8" s="23"/>
      <c r="M8" s="23"/>
      <c r="N8" s="23"/>
      <c r="O8" s="23"/>
      <c r="P8" s="23"/>
      <c r="Q8" s="23"/>
    </row>
    <row r="9" ht="18.75" customHeight="1" spans="1:17">
      <c r="A9" s="149" t="s">
        <v>71</v>
      </c>
      <c r="B9" s="127"/>
      <c r="C9" s="127"/>
      <c r="D9" s="127"/>
      <c r="E9" s="150"/>
      <c r="F9" s="23">
        <v>140120</v>
      </c>
      <c r="G9" s="23">
        <v>290320</v>
      </c>
      <c r="H9" s="23">
        <v>290320</v>
      </c>
      <c r="I9" s="23"/>
      <c r="J9" s="23"/>
      <c r="K9" s="23"/>
      <c r="L9" s="23"/>
      <c r="M9" s="23"/>
      <c r="N9" s="23"/>
      <c r="O9" s="23"/>
      <c r="P9" s="23"/>
      <c r="Q9" s="23"/>
    </row>
    <row r="10" ht="18.75" customHeight="1" spans="1:17">
      <c r="A10" s="287" t="s">
        <v>295</v>
      </c>
      <c r="B10" s="127" t="s">
        <v>614</v>
      </c>
      <c r="C10" s="127" t="s">
        <v>614</v>
      </c>
      <c r="D10" s="127" t="s">
        <v>615</v>
      </c>
      <c r="E10" s="150">
        <v>200</v>
      </c>
      <c r="F10" s="23">
        <v>32000</v>
      </c>
      <c r="G10" s="23">
        <v>32000</v>
      </c>
      <c r="H10" s="23">
        <v>32000</v>
      </c>
      <c r="I10" s="23"/>
      <c r="J10" s="23"/>
      <c r="K10" s="23"/>
      <c r="L10" s="23"/>
      <c r="M10" s="23"/>
      <c r="N10" s="23"/>
      <c r="O10" s="23"/>
      <c r="P10" s="23"/>
      <c r="Q10" s="23"/>
    </row>
    <row r="11" ht="18.75" customHeight="1" spans="1:17">
      <c r="A11" s="287" t="s">
        <v>295</v>
      </c>
      <c r="B11" s="127" t="s">
        <v>616</v>
      </c>
      <c r="C11" s="127" t="s">
        <v>616</v>
      </c>
      <c r="D11" s="127" t="s">
        <v>617</v>
      </c>
      <c r="E11" s="150">
        <v>1</v>
      </c>
      <c r="F11" s="23">
        <v>1200</v>
      </c>
      <c r="G11" s="23">
        <v>1200</v>
      </c>
      <c r="H11" s="23">
        <v>1200</v>
      </c>
      <c r="I11" s="23"/>
      <c r="J11" s="23"/>
      <c r="K11" s="23"/>
      <c r="L11" s="23"/>
      <c r="M11" s="23"/>
      <c r="N11" s="23"/>
      <c r="O11" s="23"/>
      <c r="P11" s="23"/>
      <c r="Q11" s="23"/>
    </row>
    <row r="12" ht="18.75" customHeight="1" spans="1:17">
      <c r="A12" s="287" t="s">
        <v>295</v>
      </c>
      <c r="B12" s="127" t="s">
        <v>618</v>
      </c>
      <c r="C12" s="127" t="s">
        <v>618</v>
      </c>
      <c r="D12" s="127" t="s">
        <v>619</v>
      </c>
      <c r="E12" s="150">
        <v>1</v>
      </c>
      <c r="F12" s="23"/>
      <c r="G12" s="23">
        <v>5900</v>
      </c>
      <c r="H12" s="23">
        <v>5900</v>
      </c>
      <c r="I12" s="23"/>
      <c r="J12" s="23"/>
      <c r="K12" s="23"/>
      <c r="L12" s="23"/>
      <c r="M12" s="23"/>
      <c r="N12" s="23"/>
      <c r="O12" s="23"/>
      <c r="P12" s="23"/>
      <c r="Q12" s="23"/>
    </row>
    <row r="13" ht="18.75" customHeight="1" spans="1:17">
      <c r="A13" s="287" t="s">
        <v>295</v>
      </c>
      <c r="B13" s="127" t="s">
        <v>620</v>
      </c>
      <c r="C13" s="127" t="s">
        <v>620</v>
      </c>
      <c r="D13" s="127" t="s">
        <v>621</v>
      </c>
      <c r="E13" s="150">
        <v>2</v>
      </c>
      <c r="F13" s="23">
        <v>1660</v>
      </c>
      <c r="G13" s="23">
        <v>1660</v>
      </c>
      <c r="H13" s="23">
        <v>1660</v>
      </c>
      <c r="I13" s="23"/>
      <c r="J13" s="23"/>
      <c r="K13" s="23"/>
      <c r="L13" s="23"/>
      <c r="M13" s="23"/>
      <c r="N13" s="23"/>
      <c r="O13" s="23"/>
      <c r="P13" s="23"/>
      <c r="Q13" s="23"/>
    </row>
    <row r="14" ht="18.75" customHeight="1" spans="1:17">
      <c r="A14" s="287" t="s">
        <v>410</v>
      </c>
      <c r="B14" s="127" t="s">
        <v>622</v>
      </c>
      <c r="C14" s="127" t="s">
        <v>622</v>
      </c>
      <c r="D14" s="127" t="s">
        <v>619</v>
      </c>
      <c r="E14" s="150">
        <v>1</v>
      </c>
      <c r="F14" s="23">
        <v>31500</v>
      </c>
      <c r="G14" s="23">
        <v>31500</v>
      </c>
      <c r="H14" s="23">
        <v>31500</v>
      </c>
      <c r="I14" s="23"/>
      <c r="J14" s="23"/>
      <c r="K14" s="23"/>
      <c r="L14" s="23"/>
      <c r="M14" s="23"/>
      <c r="N14" s="23"/>
      <c r="O14" s="23"/>
      <c r="P14" s="23"/>
      <c r="Q14" s="23"/>
    </row>
    <row r="15" ht="18.75" customHeight="1" spans="1:17">
      <c r="A15" s="287" t="s">
        <v>410</v>
      </c>
      <c r="B15" s="127" t="s">
        <v>623</v>
      </c>
      <c r="C15" s="127" t="s">
        <v>623</v>
      </c>
      <c r="D15" s="127" t="s">
        <v>483</v>
      </c>
      <c r="E15" s="150">
        <v>6</v>
      </c>
      <c r="F15" s="23">
        <v>1680</v>
      </c>
      <c r="G15" s="23">
        <v>1680</v>
      </c>
      <c r="H15" s="23">
        <v>1680</v>
      </c>
      <c r="I15" s="23"/>
      <c r="J15" s="23"/>
      <c r="K15" s="23"/>
      <c r="L15" s="23"/>
      <c r="M15" s="23"/>
      <c r="N15" s="23"/>
      <c r="O15" s="23"/>
      <c r="P15" s="23"/>
      <c r="Q15" s="23"/>
    </row>
    <row r="16" ht="18.75" customHeight="1" spans="1:17">
      <c r="A16" s="287" t="s">
        <v>410</v>
      </c>
      <c r="B16" s="127" t="s">
        <v>624</v>
      </c>
      <c r="C16" s="127" t="s">
        <v>624</v>
      </c>
      <c r="D16" s="127" t="s">
        <v>483</v>
      </c>
      <c r="E16" s="150">
        <v>6</v>
      </c>
      <c r="F16" s="23">
        <v>6600</v>
      </c>
      <c r="G16" s="23">
        <v>6600</v>
      </c>
      <c r="H16" s="23">
        <v>6600</v>
      </c>
      <c r="I16" s="23"/>
      <c r="J16" s="23"/>
      <c r="K16" s="23"/>
      <c r="L16" s="23"/>
      <c r="M16" s="23"/>
      <c r="N16" s="23"/>
      <c r="O16" s="23"/>
      <c r="P16" s="23"/>
      <c r="Q16" s="23"/>
    </row>
    <row r="17" ht="18.75" customHeight="1" spans="1:17">
      <c r="A17" s="287" t="s">
        <v>410</v>
      </c>
      <c r="B17" s="127" t="s">
        <v>625</v>
      </c>
      <c r="C17" s="127" t="s">
        <v>626</v>
      </c>
      <c r="D17" s="127" t="s">
        <v>627</v>
      </c>
      <c r="E17" s="150">
        <v>1</v>
      </c>
      <c r="F17" s="23"/>
      <c r="G17" s="23">
        <v>30000</v>
      </c>
      <c r="H17" s="23">
        <v>30000</v>
      </c>
      <c r="I17" s="23"/>
      <c r="J17" s="23"/>
      <c r="K17" s="23"/>
      <c r="L17" s="23"/>
      <c r="M17" s="23"/>
      <c r="N17" s="23"/>
      <c r="O17" s="23"/>
      <c r="P17" s="23"/>
      <c r="Q17" s="23"/>
    </row>
    <row r="18" ht="18.75" customHeight="1" spans="1:17">
      <c r="A18" s="287" t="s">
        <v>410</v>
      </c>
      <c r="B18" s="127" t="s">
        <v>628</v>
      </c>
      <c r="C18" s="127" t="s">
        <v>628</v>
      </c>
      <c r="D18" s="127" t="s">
        <v>627</v>
      </c>
      <c r="E18" s="150">
        <v>1</v>
      </c>
      <c r="F18" s="23">
        <v>40000</v>
      </c>
      <c r="G18" s="23">
        <v>40000</v>
      </c>
      <c r="H18" s="23">
        <v>40000</v>
      </c>
      <c r="I18" s="23"/>
      <c r="J18" s="23"/>
      <c r="K18" s="23"/>
      <c r="L18" s="23"/>
      <c r="M18" s="23"/>
      <c r="N18" s="23"/>
      <c r="O18" s="23"/>
      <c r="P18" s="23"/>
      <c r="Q18" s="23"/>
    </row>
    <row r="19" ht="18.75" customHeight="1" spans="1:17">
      <c r="A19" s="287" t="s">
        <v>410</v>
      </c>
      <c r="B19" s="127" t="s">
        <v>616</v>
      </c>
      <c r="C19" s="127" t="s">
        <v>616</v>
      </c>
      <c r="D19" s="127" t="s">
        <v>617</v>
      </c>
      <c r="E19" s="150">
        <v>1</v>
      </c>
      <c r="F19" s="23">
        <v>1200</v>
      </c>
      <c r="G19" s="23">
        <v>1200</v>
      </c>
      <c r="H19" s="23">
        <v>1200</v>
      </c>
      <c r="I19" s="23"/>
      <c r="J19" s="23"/>
      <c r="K19" s="23"/>
      <c r="L19" s="23"/>
      <c r="M19" s="23"/>
      <c r="N19" s="23"/>
      <c r="O19" s="23"/>
      <c r="P19" s="23"/>
      <c r="Q19" s="23"/>
    </row>
    <row r="20" ht="18.75" customHeight="1" spans="1:17">
      <c r="A20" s="287" t="s">
        <v>410</v>
      </c>
      <c r="B20" s="127" t="s">
        <v>618</v>
      </c>
      <c r="C20" s="127" t="s">
        <v>618</v>
      </c>
      <c r="D20" s="127" t="s">
        <v>619</v>
      </c>
      <c r="E20" s="150">
        <v>2</v>
      </c>
      <c r="F20" s="23"/>
      <c r="G20" s="23">
        <v>11800</v>
      </c>
      <c r="H20" s="23">
        <v>11800</v>
      </c>
      <c r="I20" s="23"/>
      <c r="J20" s="23"/>
      <c r="K20" s="23"/>
      <c r="L20" s="23"/>
      <c r="M20" s="23"/>
      <c r="N20" s="23"/>
      <c r="O20" s="23"/>
      <c r="P20" s="23"/>
      <c r="Q20" s="23"/>
    </row>
    <row r="21" ht="18.75" customHeight="1" spans="1:17">
      <c r="A21" s="287" t="s">
        <v>410</v>
      </c>
      <c r="B21" s="127" t="s">
        <v>620</v>
      </c>
      <c r="C21" s="127" t="s">
        <v>620</v>
      </c>
      <c r="D21" s="127" t="s">
        <v>621</v>
      </c>
      <c r="E21" s="150">
        <v>6</v>
      </c>
      <c r="F21" s="23">
        <v>4980</v>
      </c>
      <c r="G21" s="23">
        <v>4980</v>
      </c>
      <c r="H21" s="23">
        <v>4980</v>
      </c>
      <c r="I21" s="23"/>
      <c r="J21" s="23"/>
      <c r="K21" s="23"/>
      <c r="L21" s="23"/>
      <c r="M21" s="23"/>
      <c r="N21" s="23"/>
      <c r="O21" s="23"/>
      <c r="P21" s="23"/>
      <c r="Q21" s="23"/>
    </row>
    <row r="22" ht="18.75" customHeight="1" spans="1:17">
      <c r="A22" s="287" t="s">
        <v>363</v>
      </c>
      <c r="B22" s="127" t="s">
        <v>625</v>
      </c>
      <c r="C22" s="127" t="s">
        <v>626</v>
      </c>
      <c r="D22" s="127" t="s">
        <v>629</v>
      </c>
      <c r="E22" s="150">
        <v>1</v>
      </c>
      <c r="F22" s="23"/>
      <c r="G22" s="23">
        <v>10000</v>
      </c>
      <c r="H22" s="23">
        <v>10000</v>
      </c>
      <c r="I22" s="23"/>
      <c r="J22" s="23"/>
      <c r="K22" s="23"/>
      <c r="L22" s="23"/>
      <c r="M22" s="23"/>
      <c r="N22" s="23"/>
      <c r="O22" s="23"/>
      <c r="P22" s="23"/>
      <c r="Q22" s="23"/>
    </row>
    <row r="23" ht="18.75" customHeight="1" spans="1:17">
      <c r="A23" s="287" t="s">
        <v>396</v>
      </c>
      <c r="B23" s="127" t="s">
        <v>623</v>
      </c>
      <c r="C23" s="127" t="s">
        <v>623</v>
      </c>
      <c r="D23" s="127" t="s">
        <v>630</v>
      </c>
      <c r="E23" s="150">
        <v>3</v>
      </c>
      <c r="F23" s="23">
        <v>840</v>
      </c>
      <c r="G23" s="23">
        <v>840</v>
      </c>
      <c r="H23" s="23">
        <v>840</v>
      </c>
      <c r="I23" s="23"/>
      <c r="J23" s="23"/>
      <c r="K23" s="23"/>
      <c r="L23" s="23"/>
      <c r="M23" s="23"/>
      <c r="N23" s="23"/>
      <c r="O23" s="23"/>
      <c r="P23" s="23"/>
      <c r="Q23" s="23"/>
    </row>
    <row r="24" ht="18.75" customHeight="1" spans="1:17">
      <c r="A24" s="287" t="s">
        <v>396</v>
      </c>
      <c r="B24" s="127" t="s">
        <v>625</v>
      </c>
      <c r="C24" s="127" t="s">
        <v>626</v>
      </c>
      <c r="D24" s="127" t="s">
        <v>629</v>
      </c>
      <c r="E24" s="150">
        <v>1</v>
      </c>
      <c r="F24" s="23"/>
      <c r="G24" s="23">
        <v>10000</v>
      </c>
      <c r="H24" s="23">
        <v>10000</v>
      </c>
      <c r="I24" s="23"/>
      <c r="J24" s="23"/>
      <c r="K24" s="23"/>
      <c r="L24" s="23"/>
      <c r="M24" s="23"/>
      <c r="N24" s="23"/>
      <c r="O24" s="23"/>
      <c r="P24" s="23"/>
      <c r="Q24" s="23"/>
    </row>
    <row r="25" ht="18.75" customHeight="1" spans="1:17">
      <c r="A25" s="287" t="s">
        <v>396</v>
      </c>
      <c r="B25" s="127" t="s">
        <v>616</v>
      </c>
      <c r="C25" s="127" t="s">
        <v>616</v>
      </c>
      <c r="D25" s="127" t="s">
        <v>617</v>
      </c>
      <c r="E25" s="150">
        <v>1</v>
      </c>
      <c r="F25" s="23">
        <v>1200</v>
      </c>
      <c r="G25" s="23">
        <v>1200</v>
      </c>
      <c r="H25" s="23">
        <v>1200</v>
      </c>
      <c r="I25" s="23"/>
      <c r="J25" s="23"/>
      <c r="K25" s="23"/>
      <c r="L25" s="23"/>
      <c r="M25" s="23"/>
      <c r="N25" s="23"/>
      <c r="O25" s="23"/>
      <c r="P25" s="23"/>
      <c r="Q25" s="23"/>
    </row>
    <row r="26" ht="18.75" customHeight="1" spans="1:17">
      <c r="A26" s="287" t="s">
        <v>396</v>
      </c>
      <c r="B26" s="127" t="s">
        <v>618</v>
      </c>
      <c r="C26" s="127" t="s">
        <v>618</v>
      </c>
      <c r="D26" s="127" t="s">
        <v>619</v>
      </c>
      <c r="E26" s="150">
        <v>1</v>
      </c>
      <c r="F26" s="23"/>
      <c r="G26" s="23">
        <v>5900</v>
      </c>
      <c r="H26" s="23">
        <v>5900</v>
      </c>
      <c r="I26" s="23"/>
      <c r="J26" s="23"/>
      <c r="K26" s="23"/>
      <c r="L26" s="23"/>
      <c r="M26" s="23"/>
      <c r="N26" s="23"/>
      <c r="O26" s="23"/>
      <c r="P26" s="23"/>
      <c r="Q26" s="23"/>
    </row>
    <row r="27" ht="18.75" customHeight="1" spans="1:17">
      <c r="A27" s="287" t="s">
        <v>365</v>
      </c>
      <c r="B27" s="127" t="s">
        <v>625</v>
      </c>
      <c r="C27" s="127" t="s">
        <v>626</v>
      </c>
      <c r="D27" s="127" t="s">
        <v>629</v>
      </c>
      <c r="E27" s="150">
        <v>1</v>
      </c>
      <c r="F27" s="23"/>
      <c r="G27" s="23">
        <v>10000</v>
      </c>
      <c r="H27" s="23">
        <v>10000</v>
      </c>
      <c r="I27" s="23"/>
      <c r="J27" s="23"/>
      <c r="K27" s="23"/>
      <c r="L27" s="23"/>
      <c r="M27" s="23"/>
      <c r="N27" s="23"/>
      <c r="O27" s="23"/>
      <c r="P27" s="23"/>
      <c r="Q27" s="23"/>
    </row>
    <row r="28" ht="18.75" customHeight="1" spans="1:17">
      <c r="A28" s="287" t="s">
        <v>365</v>
      </c>
      <c r="B28" s="127" t="s">
        <v>616</v>
      </c>
      <c r="C28" s="127" t="s">
        <v>616</v>
      </c>
      <c r="D28" s="127" t="s">
        <v>617</v>
      </c>
      <c r="E28" s="150">
        <v>1</v>
      </c>
      <c r="F28" s="23">
        <v>1200</v>
      </c>
      <c r="G28" s="23">
        <v>1200</v>
      </c>
      <c r="H28" s="23">
        <v>1200</v>
      </c>
      <c r="I28" s="23"/>
      <c r="J28" s="23"/>
      <c r="K28" s="23"/>
      <c r="L28" s="23"/>
      <c r="M28" s="23"/>
      <c r="N28" s="23"/>
      <c r="O28" s="23"/>
      <c r="P28" s="23"/>
      <c r="Q28" s="23"/>
    </row>
    <row r="29" ht="18.75" customHeight="1" spans="1:17">
      <c r="A29" s="287" t="s">
        <v>365</v>
      </c>
      <c r="B29" s="127" t="s">
        <v>618</v>
      </c>
      <c r="C29" s="127" t="s">
        <v>618</v>
      </c>
      <c r="D29" s="127" t="s">
        <v>619</v>
      </c>
      <c r="E29" s="150">
        <v>1</v>
      </c>
      <c r="F29" s="23"/>
      <c r="G29" s="23">
        <v>5900</v>
      </c>
      <c r="H29" s="23">
        <v>5900</v>
      </c>
      <c r="I29" s="23"/>
      <c r="J29" s="23"/>
      <c r="K29" s="23"/>
      <c r="L29" s="23"/>
      <c r="M29" s="23"/>
      <c r="N29" s="23"/>
      <c r="O29" s="23"/>
      <c r="P29" s="23"/>
      <c r="Q29" s="23"/>
    </row>
    <row r="30" ht="18.75" customHeight="1" spans="1:17">
      <c r="A30" s="287" t="s">
        <v>318</v>
      </c>
      <c r="B30" s="127" t="s">
        <v>625</v>
      </c>
      <c r="C30" s="127" t="s">
        <v>626</v>
      </c>
      <c r="D30" s="127" t="s">
        <v>629</v>
      </c>
      <c r="E30" s="150">
        <v>1</v>
      </c>
      <c r="F30" s="23"/>
      <c r="G30" s="23">
        <v>10000</v>
      </c>
      <c r="H30" s="23">
        <v>10000</v>
      </c>
      <c r="I30" s="23"/>
      <c r="J30" s="23"/>
      <c r="K30" s="23"/>
      <c r="L30" s="23"/>
      <c r="M30" s="23"/>
      <c r="N30" s="23"/>
      <c r="O30" s="23"/>
      <c r="P30" s="23"/>
      <c r="Q30" s="23"/>
    </row>
    <row r="31" ht="18.75" customHeight="1" spans="1:17">
      <c r="A31" s="287" t="s">
        <v>318</v>
      </c>
      <c r="B31" s="127" t="s">
        <v>631</v>
      </c>
      <c r="C31" s="127" t="s">
        <v>632</v>
      </c>
      <c r="D31" s="127" t="s">
        <v>633</v>
      </c>
      <c r="E31" s="150">
        <v>1</v>
      </c>
      <c r="F31" s="23"/>
      <c r="G31" s="23">
        <v>7000</v>
      </c>
      <c r="H31" s="23">
        <v>7000</v>
      </c>
      <c r="I31" s="23"/>
      <c r="J31" s="23"/>
      <c r="K31" s="23"/>
      <c r="L31" s="23"/>
      <c r="M31" s="23"/>
      <c r="N31" s="23"/>
      <c r="O31" s="23"/>
      <c r="P31" s="23"/>
      <c r="Q31" s="23"/>
    </row>
    <row r="32" ht="18.75" customHeight="1" spans="1:17">
      <c r="A32" s="287" t="s">
        <v>394</v>
      </c>
      <c r="B32" s="127" t="s">
        <v>625</v>
      </c>
      <c r="C32" s="127" t="s">
        <v>626</v>
      </c>
      <c r="D32" s="127" t="s">
        <v>629</v>
      </c>
      <c r="E32" s="150">
        <v>1</v>
      </c>
      <c r="F32" s="23"/>
      <c r="G32" s="23">
        <v>20000</v>
      </c>
      <c r="H32" s="23">
        <v>20000</v>
      </c>
      <c r="I32" s="23"/>
      <c r="J32" s="23"/>
      <c r="K32" s="23"/>
      <c r="L32" s="23"/>
      <c r="M32" s="23"/>
      <c r="N32" s="23"/>
      <c r="O32" s="23"/>
      <c r="P32" s="23"/>
      <c r="Q32" s="23"/>
    </row>
    <row r="33" ht="18.75" customHeight="1" spans="1:17">
      <c r="A33" s="287" t="s">
        <v>394</v>
      </c>
      <c r="B33" s="127" t="s">
        <v>616</v>
      </c>
      <c r="C33" s="127" t="s">
        <v>616</v>
      </c>
      <c r="D33" s="127" t="s">
        <v>617</v>
      </c>
      <c r="E33" s="150">
        <v>1</v>
      </c>
      <c r="F33" s="23">
        <v>1200</v>
      </c>
      <c r="G33" s="23">
        <v>1200</v>
      </c>
      <c r="H33" s="23">
        <v>1200</v>
      </c>
      <c r="I33" s="23"/>
      <c r="J33" s="23"/>
      <c r="K33" s="23"/>
      <c r="L33" s="23"/>
      <c r="M33" s="23"/>
      <c r="N33" s="23"/>
      <c r="O33" s="23"/>
      <c r="P33" s="23"/>
      <c r="Q33" s="23"/>
    </row>
    <row r="34" ht="18.75" customHeight="1" spans="1:17">
      <c r="A34" s="287" t="s">
        <v>394</v>
      </c>
      <c r="B34" s="127" t="s">
        <v>618</v>
      </c>
      <c r="C34" s="127" t="s">
        <v>618</v>
      </c>
      <c r="D34" s="127" t="s">
        <v>619</v>
      </c>
      <c r="E34" s="150">
        <v>1</v>
      </c>
      <c r="F34" s="23"/>
      <c r="G34" s="23">
        <v>5900</v>
      </c>
      <c r="H34" s="23">
        <v>5900</v>
      </c>
      <c r="I34" s="23"/>
      <c r="J34" s="23"/>
      <c r="K34" s="23"/>
      <c r="L34" s="23"/>
      <c r="M34" s="23"/>
      <c r="N34" s="23"/>
      <c r="O34" s="23"/>
      <c r="P34" s="23"/>
      <c r="Q34" s="23"/>
    </row>
    <row r="35" ht="18.75" customHeight="1" spans="1:17">
      <c r="A35" s="287" t="s">
        <v>369</v>
      </c>
      <c r="B35" s="127" t="s">
        <v>625</v>
      </c>
      <c r="C35" s="127" t="s">
        <v>626</v>
      </c>
      <c r="D35" s="127" t="s">
        <v>629</v>
      </c>
      <c r="E35" s="150">
        <v>1</v>
      </c>
      <c r="F35" s="23"/>
      <c r="G35" s="23">
        <v>10000</v>
      </c>
      <c r="H35" s="23">
        <v>10000</v>
      </c>
      <c r="I35" s="23"/>
      <c r="J35" s="23"/>
      <c r="K35" s="23"/>
      <c r="L35" s="23"/>
      <c r="M35" s="23"/>
      <c r="N35" s="23"/>
      <c r="O35" s="23"/>
      <c r="P35" s="23"/>
      <c r="Q35" s="23"/>
    </row>
    <row r="36" ht="18.75" customHeight="1" spans="1:17">
      <c r="A36" s="287" t="s">
        <v>392</v>
      </c>
      <c r="B36" s="127" t="s">
        <v>634</v>
      </c>
      <c r="C36" s="127" t="s">
        <v>626</v>
      </c>
      <c r="D36" s="127" t="s">
        <v>629</v>
      </c>
      <c r="E36" s="150">
        <v>1</v>
      </c>
      <c r="F36" s="23"/>
      <c r="G36" s="23">
        <v>600</v>
      </c>
      <c r="H36" s="23">
        <v>600</v>
      </c>
      <c r="I36" s="23"/>
      <c r="J36" s="23"/>
      <c r="K36" s="23"/>
      <c r="L36" s="23"/>
      <c r="M36" s="23"/>
      <c r="N36" s="23"/>
      <c r="O36" s="23"/>
      <c r="P36" s="23"/>
      <c r="Q36" s="23"/>
    </row>
    <row r="37" ht="18.75" customHeight="1" spans="1:17">
      <c r="A37" s="287" t="s">
        <v>392</v>
      </c>
      <c r="B37" s="127" t="s">
        <v>625</v>
      </c>
      <c r="C37" s="127" t="s">
        <v>626</v>
      </c>
      <c r="D37" s="127" t="s">
        <v>629</v>
      </c>
      <c r="E37" s="150">
        <v>1</v>
      </c>
      <c r="F37" s="23"/>
      <c r="G37" s="23">
        <v>3000</v>
      </c>
      <c r="H37" s="23">
        <v>3000</v>
      </c>
      <c r="I37" s="23"/>
      <c r="J37" s="23"/>
      <c r="K37" s="23"/>
      <c r="L37" s="23"/>
      <c r="M37" s="23"/>
      <c r="N37" s="23"/>
      <c r="O37" s="23"/>
      <c r="P37" s="23"/>
      <c r="Q37" s="23"/>
    </row>
    <row r="38" ht="18.75" customHeight="1" spans="1:17">
      <c r="A38" s="287" t="s">
        <v>404</v>
      </c>
      <c r="B38" s="127" t="s">
        <v>620</v>
      </c>
      <c r="C38" s="127" t="s">
        <v>620</v>
      </c>
      <c r="D38" s="127" t="s">
        <v>621</v>
      </c>
      <c r="E38" s="150">
        <v>2</v>
      </c>
      <c r="F38" s="23">
        <v>1660</v>
      </c>
      <c r="G38" s="23">
        <v>1660</v>
      </c>
      <c r="H38" s="23">
        <v>1660</v>
      </c>
      <c r="I38" s="23"/>
      <c r="J38" s="23"/>
      <c r="K38" s="23"/>
      <c r="L38" s="23"/>
      <c r="M38" s="23"/>
      <c r="N38" s="23"/>
      <c r="O38" s="23"/>
      <c r="P38" s="23"/>
      <c r="Q38" s="23"/>
    </row>
    <row r="39" ht="18.75" customHeight="1" spans="1:17">
      <c r="A39" s="287" t="s">
        <v>420</v>
      </c>
      <c r="B39" s="127" t="s">
        <v>623</v>
      </c>
      <c r="C39" s="127" t="s">
        <v>623</v>
      </c>
      <c r="D39" s="127" t="s">
        <v>630</v>
      </c>
      <c r="E39" s="150">
        <v>6</v>
      </c>
      <c r="F39" s="23">
        <v>1680</v>
      </c>
      <c r="G39" s="23">
        <v>1680</v>
      </c>
      <c r="H39" s="23">
        <v>1680</v>
      </c>
      <c r="I39" s="23"/>
      <c r="J39" s="23"/>
      <c r="K39" s="23"/>
      <c r="L39" s="23"/>
      <c r="M39" s="23"/>
      <c r="N39" s="23"/>
      <c r="O39" s="23"/>
      <c r="P39" s="23"/>
      <c r="Q39" s="23"/>
    </row>
    <row r="40" ht="18.75" customHeight="1" spans="1:17">
      <c r="A40" s="287" t="s">
        <v>420</v>
      </c>
      <c r="B40" s="127" t="s">
        <v>624</v>
      </c>
      <c r="C40" s="127" t="s">
        <v>624</v>
      </c>
      <c r="D40" s="127" t="s">
        <v>635</v>
      </c>
      <c r="E40" s="150">
        <v>6</v>
      </c>
      <c r="F40" s="23">
        <v>6600</v>
      </c>
      <c r="G40" s="23">
        <v>6600</v>
      </c>
      <c r="H40" s="23">
        <v>6600</v>
      </c>
      <c r="I40" s="23"/>
      <c r="J40" s="23"/>
      <c r="K40" s="23"/>
      <c r="L40" s="23"/>
      <c r="M40" s="23"/>
      <c r="N40" s="23"/>
      <c r="O40" s="23"/>
      <c r="P40" s="23"/>
      <c r="Q40" s="23"/>
    </row>
    <row r="41" ht="18.75" customHeight="1" spans="1:17">
      <c r="A41" s="287" t="s">
        <v>420</v>
      </c>
      <c r="B41" s="127" t="s">
        <v>616</v>
      </c>
      <c r="C41" s="127" t="s">
        <v>616</v>
      </c>
      <c r="D41" s="127" t="s">
        <v>617</v>
      </c>
      <c r="E41" s="150">
        <v>1</v>
      </c>
      <c r="F41" s="23">
        <v>1600</v>
      </c>
      <c r="G41" s="23">
        <v>1600</v>
      </c>
      <c r="H41" s="23">
        <v>1600</v>
      </c>
      <c r="I41" s="23"/>
      <c r="J41" s="23"/>
      <c r="K41" s="23"/>
      <c r="L41" s="23"/>
      <c r="M41" s="23"/>
      <c r="N41" s="23"/>
      <c r="O41" s="23"/>
      <c r="P41" s="23"/>
      <c r="Q41" s="23"/>
    </row>
    <row r="42" ht="18.75" customHeight="1" spans="1:17">
      <c r="A42" s="287" t="s">
        <v>420</v>
      </c>
      <c r="B42" s="127" t="s">
        <v>618</v>
      </c>
      <c r="C42" s="127" t="s">
        <v>618</v>
      </c>
      <c r="D42" s="127" t="s">
        <v>619</v>
      </c>
      <c r="E42" s="150">
        <v>1</v>
      </c>
      <c r="F42" s="23"/>
      <c r="G42" s="23">
        <v>4200</v>
      </c>
      <c r="H42" s="23">
        <v>4200</v>
      </c>
      <c r="I42" s="23"/>
      <c r="J42" s="23"/>
      <c r="K42" s="23"/>
      <c r="L42" s="23"/>
      <c r="M42" s="23"/>
      <c r="N42" s="23"/>
      <c r="O42" s="23"/>
      <c r="P42" s="23"/>
      <c r="Q42" s="23"/>
    </row>
    <row r="43" ht="18.75" customHeight="1" spans="1:17">
      <c r="A43" s="287" t="s">
        <v>420</v>
      </c>
      <c r="B43" s="127" t="s">
        <v>620</v>
      </c>
      <c r="C43" s="127" t="s">
        <v>620</v>
      </c>
      <c r="D43" s="127" t="s">
        <v>621</v>
      </c>
      <c r="E43" s="150">
        <v>4</v>
      </c>
      <c r="F43" s="23">
        <v>3320</v>
      </c>
      <c r="G43" s="23">
        <v>3320</v>
      </c>
      <c r="H43" s="23">
        <v>3320</v>
      </c>
      <c r="I43" s="23"/>
      <c r="J43" s="23"/>
      <c r="K43" s="23"/>
      <c r="L43" s="23"/>
      <c r="M43" s="23"/>
      <c r="N43" s="23"/>
      <c r="O43" s="23"/>
      <c r="P43" s="23"/>
      <c r="Q43" s="23"/>
    </row>
    <row r="44" ht="18.75" customHeight="1" spans="1:17">
      <c r="A44" s="129" t="s">
        <v>179</v>
      </c>
      <c r="B44" s="130"/>
      <c r="C44" s="130"/>
      <c r="D44" s="130"/>
      <c r="E44" s="148"/>
      <c r="F44" s="23">
        <v>140120</v>
      </c>
      <c r="G44" s="23">
        <v>290320</v>
      </c>
      <c r="H44" s="23">
        <v>290320</v>
      </c>
      <c r="I44" s="23"/>
      <c r="J44" s="23"/>
      <c r="K44" s="23"/>
      <c r="L44" s="23"/>
      <c r="M44" s="23"/>
      <c r="N44" s="23"/>
      <c r="O44" s="23"/>
      <c r="P44" s="23"/>
      <c r="Q44" s="23"/>
    </row>
  </sheetData>
  <mergeCells count="16">
    <mergeCell ref="A2:Q2"/>
    <mergeCell ref="A3:F3"/>
    <mergeCell ref="G4:Q4"/>
    <mergeCell ref="L5:Q5"/>
    <mergeCell ref="A44:E4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workbookViewId="0">
      <selection activeCell="A11" sqref="A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111"/>
      <c r="B1" s="111"/>
      <c r="C1" s="112"/>
      <c r="D1" s="111"/>
      <c r="E1" s="111"/>
      <c r="F1" s="111"/>
      <c r="G1" s="111"/>
      <c r="H1" s="113"/>
      <c r="I1" s="111"/>
      <c r="J1" s="111"/>
      <c r="K1" s="111"/>
      <c r="L1" s="132"/>
      <c r="M1" s="133"/>
      <c r="N1" s="63" t="s">
        <v>636</v>
      </c>
    </row>
    <row r="2" ht="34.5" customHeight="1" spans="1:14">
      <c r="A2" s="64" t="str">
        <f>"2025"&amp;"年部门政府购买服务预算表"</f>
        <v>2025年部门政府购买服务预算表</v>
      </c>
      <c r="B2" s="65"/>
      <c r="C2" s="114"/>
      <c r="D2" s="65"/>
      <c r="E2" s="65"/>
      <c r="F2" s="65"/>
      <c r="G2" s="65"/>
      <c r="H2" s="115"/>
      <c r="I2" s="65"/>
      <c r="J2" s="65"/>
      <c r="K2" s="65"/>
      <c r="L2" s="114"/>
      <c r="M2" s="115"/>
      <c r="N2" s="65"/>
    </row>
    <row r="3" ht="18.75" customHeight="1" spans="1:14">
      <c r="A3" s="66" t="str">
        <f>"单位名称："&amp;"双江拉祜族佤族布朗族傣族自治县水务局"</f>
        <v>单位名称：双江拉祜族佤族布朗族傣族自治县水务局</v>
      </c>
      <c r="B3" s="116"/>
      <c r="C3" s="117"/>
      <c r="D3" s="116"/>
      <c r="E3" s="116"/>
      <c r="F3" s="116"/>
      <c r="G3" s="116"/>
      <c r="H3" s="113"/>
      <c r="I3" s="111"/>
      <c r="J3" s="111"/>
      <c r="K3" s="111"/>
      <c r="L3" s="134"/>
      <c r="M3" s="135"/>
      <c r="N3" s="63" t="s">
        <v>228</v>
      </c>
    </row>
    <row r="4" ht="18.75" customHeight="1" spans="1:14">
      <c r="A4" s="11" t="s">
        <v>605</v>
      </c>
      <c r="B4" s="118" t="s">
        <v>637</v>
      </c>
      <c r="C4" s="119" t="s">
        <v>638</v>
      </c>
      <c r="D4" s="71" t="s">
        <v>248</v>
      </c>
      <c r="E4" s="71"/>
      <c r="F4" s="71"/>
      <c r="G4" s="71"/>
      <c r="H4" s="120"/>
      <c r="I4" s="71"/>
      <c r="J4" s="71"/>
      <c r="K4" s="71"/>
      <c r="L4" s="136"/>
      <c r="M4" s="120"/>
      <c r="N4" s="72"/>
    </row>
    <row r="5" ht="18.75" customHeight="1" spans="1:14">
      <c r="A5" s="16"/>
      <c r="B5" s="121"/>
      <c r="C5" s="122"/>
      <c r="D5" s="121" t="s">
        <v>56</v>
      </c>
      <c r="E5" s="121" t="s">
        <v>59</v>
      </c>
      <c r="F5" s="121" t="s">
        <v>611</v>
      </c>
      <c r="G5" s="121" t="s">
        <v>612</v>
      </c>
      <c r="H5" s="122" t="s">
        <v>613</v>
      </c>
      <c r="I5" s="137" t="s">
        <v>93</v>
      </c>
      <c r="J5" s="137"/>
      <c r="K5" s="137"/>
      <c r="L5" s="138"/>
      <c r="M5" s="139"/>
      <c r="N5" s="123"/>
    </row>
    <row r="6" ht="26.25" customHeight="1" spans="1:14">
      <c r="A6" s="18"/>
      <c r="B6" s="123"/>
      <c r="C6" s="124"/>
      <c r="D6" s="123"/>
      <c r="E6" s="123"/>
      <c r="F6" s="123"/>
      <c r="G6" s="123"/>
      <c r="H6" s="124"/>
      <c r="I6" s="123" t="s">
        <v>58</v>
      </c>
      <c r="J6" s="123" t="s">
        <v>65</v>
      </c>
      <c r="K6" s="123" t="s">
        <v>256</v>
      </c>
      <c r="L6" s="140" t="s">
        <v>67</v>
      </c>
      <c r="M6" s="124" t="s">
        <v>68</v>
      </c>
      <c r="N6" s="123" t="s">
        <v>69</v>
      </c>
    </row>
    <row r="7" ht="18.75" customHeight="1" spans="1:14">
      <c r="A7" s="125">
        <v>1</v>
      </c>
      <c r="B7" s="125">
        <v>2</v>
      </c>
      <c r="C7" s="125">
        <v>3</v>
      </c>
      <c r="D7" s="125">
        <v>4</v>
      </c>
      <c r="E7" s="125">
        <v>5</v>
      </c>
      <c r="F7" s="125">
        <v>6</v>
      </c>
      <c r="G7" s="125">
        <v>7</v>
      </c>
      <c r="H7" s="125">
        <v>8</v>
      </c>
      <c r="I7" s="125">
        <v>9</v>
      </c>
      <c r="J7" s="125">
        <v>10</v>
      </c>
      <c r="K7" s="125">
        <v>11</v>
      </c>
      <c r="L7" s="125">
        <v>12</v>
      </c>
      <c r="M7" s="125">
        <v>13</v>
      </c>
      <c r="N7" s="125">
        <v>14</v>
      </c>
    </row>
    <row r="8" ht="18.75" customHeight="1" spans="1:14">
      <c r="A8" s="126"/>
      <c r="B8" s="127"/>
      <c r="C8" s="128"/>
      <c r="D8" s="23"/>
      <c r="E8" s="23"/>
      <c r="F8" s="23"/>
      <c r="G8" s="23"/>
      <c r="H8" s="23"/>
      <c r="I8" s="23"/>
      <c r="J8" s="23"/>
      <c r="K8" s="23"/>
      <c r="L8" s="23"/>
      <c r="M8" s="23"/>
      <c r="N8" s="23"/>
    </row>
    <row r="9" ht="18.75" customHeight="1" spans="1:14">
      <c r="A9" s="126"/>
      <c r="B9" s="127"/>
      <c r="C9" s="128"/>
      <c r="D9" s="23"/>
      <c r="E9" s="23"/>
      <c r="F9" s="23"/>
      <c r="G9" s="23"/>
      <c r="H9" s="23"/>
      <c r="I9" s="23"/>
      <c r="J9" s="23"/>
      <c r="K9" s="23"/>
      <c r="L9" s="23"/>
      <c r="M9" s="23"/>
      <c r="N9" s="23"/>
    </row>
    <row r="10" ht="18.75" customHeight="1" spans="1:14">
      <c r="A10" s="129" t="s">
        <v>179</v>
      </c>
      <c r="B10" s="130"/>
      <c r="C10" s="131"/>
      <c r="D10" s="23"/>
      <c r="E10" s="23"/>
      <c r="F10" s="23"/>
      <c r="G10" s="23"/>
      <c r="H10" s="23"/>
      <c r="I10" s="23"/>
      <c r="J10" s="23"/>
      <c r="K10" s="23"/>
      <c r="L10" s="23"/>
      <c r="M10" s="23"/>
      <c r="N10" s="23"/>
    </row>
    <row r="11" customHeight="1" spans="1:1">
      <c r="A11" s="54" t="s">
        <v>639</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
  <sheetViews>
    <sheetView showZeros="0" tabSelected="1" workbookViewId="0">
      <selection activeCell="F22" sqref="F22"/>
    </sheetView>
  </sheetViews>
  <sheetFormatPr defaultColWidth="9.14285714285714" defaultRowHeight="14.25" customHeight="1"/>
  <cols>
    <col min="1" max="1" width="37.7142857142857" customWidth="1"/>
    <col min="2" max="4" width="14.5714285714286" customWidth="1"/>
    <col min="5" max="23" width="6.42857142857143" customWidth="1"/>
  </cols>
  <sheetData>
    <row r="1" s="31" customFormat="1" customHeight="1" spans="1:23">
      <c r="A1" s="32"/>
      <c r="B1" s="32"/>
      <c r="C1" s="32"/>
      <c r="D1" s="32"/>
      <c r="E1" s="32"/>
      <c r="F1" s="32"/>
      <c r="G1" s="32"/>
      <c r="H1" s="32"/>
      <c r="I1" s="32"/>
      <c r="J1" s="32"/>
      <c r="K1" s="32"/>
      <c r="L1" s="32"/>
      <c r="M1" s="32"/>
      <c r="N1" s="32"/>
      <c r="O1" s="32"/>
      <c r="P1" s="32"/>
      <c r="Q1" s="32"/>
      <c r="R1" s="32"/>
      <c r="S1" s="32"/>
      <c r="T1" s="32"/>
      <c r="U1" s="32"/>
      <c r="V1" s="32"/>
      <c r="W1" s="32"/>
    </row>
    <row r="2" s="31" customFormat="1" ht="13.5" customHeight="1" spans="4:23">
      <c r="D2" s="101"/>
      <c r="E2" s="31"/>
      <c r="F2" s="31"/>
      <c r="G2" s="31"/>
      <c r="H2" s="31"/>
      <c r="I2" s="31"/>
      <c r="J2" s="31"/>
      <c r="K2" s="31"/>
      <c r="L2" s="31"/>
      <c r="M2" s="31"/>
      <c r="N2" s="31"/>
      <c r="O2" s="31"/>
      <c r="P2" s="31"/>
      <c r="Q2" s="31"/>
      <c r="R2" s="31"/>
      <c r="S2" s="31"/>
      <c r="T2" s="31"/>
      <c r="U2" s="31"/>
      <c r="V2" s="31"/>
      <c r="W2" s="100" t="s">
        <v>640</v>
      </c>
    </row>
    <row r="3" s="31" customFormat="1" ht="27.75" customHeight="1" spans="1:23">
      <c r="A3" s="102" t="s">
        <v>641</v>
      </c>
      <c r="B3" s="34"/>
      <c r="C3" s="34"/>
      <c r="D3" s="34"/>
      <c r="E3" s="34"/>
      <c r="F3" s="34"/>
      <c r="G3" s="34"/>
      <c r="H3" s="34"/>
      <c r="I3" s="34"/>
      <c r="J3" s="34"/>
      <c r="K3" s="34"/>
      <c r="L3" s="34"/>
      <c r="M3" s="34"/>
      <c r="N3" s="34"/>
      <c r="O3" s="34"/>
      <c r="P3" s="34"/>
      <c r="Q3" s="34"/>
      <c r="R3" s="34"/>
      <c r="S3" s="34"/>
      <c r="T3" s="34"/>
      <c r="U3" s="34"/>
      <c r="V3" s="34"/>
      <c r="W3" s="34"/>
    </row>
    <row r="4" s="31" customFormat="1" ht="18" customHeight="1" spans="1:23">
      <c r="A4" s="103" t="str">
        <f>"单位名称："&amp;"双江拉祜族佤族布朗族傣族自治县水务局"</f>
        <v>单位名称：双江拉祜族佤族布朗族傣族自治县水务局</v>
      </c>
      <c r="B4" s="104"/>
      <c r="C4" s="104"/>
      <c r="D4" s="105"/>
      <c r="E4" s="106"/>
      <c r="F4" s="106"/>
      <c r="G4" s="106"/>
      <c r="H4" s="106"/>
      <c r="I4" s="106"/>
      <c r="J4" s="31"/>
      <c r="K4" s="31"/>
      <c r="L4" s="31"/>
      <c r="M4" s="31"/>
      <c r="N4" s="31"/>
      <c r="O4" s="31"/>
      <c r="P4" s="31"/>
      <c r="Q4" s="31"/>
      <c r="R4" s="31"/>
      <c r="S4" s="31"/>
      <c r="T4" s="31"/>
      <c r="U4" s="31"/>
      <c r="V4" s="31"/>
      <c r="W4" s="110" t="s">
        <v>228</v>
      </c>
    </row>
    <row r="5" s="31" customFormat="1" ht="19.5" customHeight="1" spans="1:23">
      <c r="A5" s="40" t="s">
        <v>642</v>
      </c>
      <c r="B5" s="57" t="s">
        <v>248</v>
      </c>
      <c r="C5" s="58"/>
      <c r="D5" s="58"/>
      <c r="E5" s="57" t="s">
        <v>643</v>
      </c>
      <c r="F5" s="58"/>
      <c r="G5" s="58"/>
      <c r="H5" s="58"/>
      <c r="I5" s="58"/>
      <c r="J5" s="58"/>
      <c r="K5" s="58"/>
      <c r="L5" s="58"/>
      <c r="M5" s="58"/>
      <c r="N5" s="58"/>
      <c r="O5" s="58"/>
      <c r="P5" s="58"/>
      <c r="Q5" s="58"/>
      <c r="R5" s="58"/>
      <c r="S5" s="58"/>
      <c r="T5" s="58"/>
      <c r="U5" s="58"/>
      <c r="V5" s="58"/>
      <c r="W5" s="58"/>
    </row>
    <row r="6" s="31" customFormat="1" ht="40.5" customHeight="1" spans="1:23">
      <c r="A6" s="46"/>
      <c r="B6" s="43" t="s">
        <v>56</v>
      </c>
      <c r="C6" s="39" t="s">
        <v>59</v>
      </c>
      <c r="D6" s="107" t="s">
        <v>644</v>
      </c>
      <c r="E6" s="108"/>
      <c r="F6" s="108"/>
      <c r="G6" s="108"/>
      <c r="H6" s="108"/>
      <c r="I6" s="108"/>
      <c r="J6" s="108"/>
      <c r="K6" s="108"/>
      <c r="L6" s="108"/>
      <c r="M6" s="108"/>
      <c r="N6" s="108"/>
      <c r="O6" s="108"/>
      <c r="P6" s="108"/>
      <c r="Q6" s="108"/>
      <c r="R6" s="108"/>
      <c r="S6" s="108"/>
      <c r="T6" s="108"/>
      <c r="U6" s="108"/>
      <c r="V6" s="108"/>
      <c r="W6" s="108"/>
    </row>
    <row r="7" s="31" customFormat="1" ht="19.5" customHeight="1" spans="1:23">
      <c r="A7" s="108">
        <v>1</v>
      </c>
      <c r="B7" s="108">
        <v>2</v>
      </c>
      <c r="C7" s="108">
        <v>3</v>
      </c>
      <c r="D7" s="57">
        <v>4</v>
      </c>
      <c r="E7" s="108">
        <v>5</v>
      </c>
      <c r="F7" s="108">
        <v>6</v>
      </c>
      <c r="G7" s="108">
        <v>7</v>
      </c>
      <c r="H7" s="57">
        <v>8</v>
      </c>
      <c r="I7" s="108">
        <v>9</v>
      </c>
      <c r="J7" s="108">
        <v>10</v>
      </c>
      <c r="K7" s="108">
        <v>11</v>
      </c>
      <c r="L7" s="57">
        <v>12</v>
      </c>
      <c r="M7" s="108">
        <v>13</v>
      </c>
      <c r="N7" s="108">
        <v>14</v>
      </c>
      <c r="O7" s="108">
        <v>15</v>
      </c>
      <c r="P7" s="57">
        <v>16</v>
      </c>
      <c r="Q7" s="108">
        <v>17</v>
      </c>
      <c r="R7" s="108">
        <v>18</v>
      </c>
      <c r="S7" s="108">
        <v>19</v>
      </c>
      <c r="T7" s="57">
        <v>20</v>
      </c>
      <c r="U7" s="57">
        <v>21</v>
      </c>
      <c r="V7" s="57">
        <v>22</v>
      </c>
      <c r="W7" s="108">
        <v>23</v>
      </c>
    </row>
    <row r="8" s="31" customFormat="1" ht="28.4" customHeight="1" spans="1:23">
      <c r="A8" s="48"/>
      <c r="B8" s="109"/>
      <c r="C8" s="109"/>
      <c r="D8" s="109"/>
      <c r="E8" s="109"/>
      <c r="F8" s="109"/>
      <c r="G8" s="109"/>
      <c r="H8" s="109"/>
      <c r="I8" s="109"/>
      <c r="J8" s="109"/>
      <c r="K8" s="109"/>
      <c r="L8" s="109"/>
      <c r="M8" s="109"/>
      <c r="N8" s="109"/>
      <c r="O8" s="109"/>
      <c r="P8" s="109"/>
      <c r="Q8" s="109"/>
      <c r="R8" s="109"/>
      <c r="S8" s="109"/>
      <c r="T8" s="109"/>
      <c r="U8" s="109"/>
      <c r="V8" s="109"/>
      <c r="W8" s="109"/>
    </row>
    <row r="9" s="31" customFormat="1" ht="29.9" customHeight="1" spans="1:23">
      <c r="A9" s="48"/>
      <c r="B9" s="109"/>
      <c r="C9" s="109"/>
      <c r="D9" s="109"/>
      <c r="E9" s="109"/>
      <c r="F9" s="109"/>
      <c r="G9" s="109"/>
      <c r="H9" s="109"/>
      <c r="I9" s="109"/>
      <c r="J9" s="109"/>
      <c r="K9" s="109"/>
      <c r="L9" s="109"/>
      <c r="M9" s="109"/>
      <c r="N9" s="109"/>
      <c r="O9" s="109"/>
      <c r="P9" s="109"/>
      <c r="Q9" s="109"/>
      <c r="R9" s="109"/>
      <c r="S9" s="109"/>
      <c r="T9" s="109"/>
      <c r="U9" s="109"/>
      <c r="V9" s="109"/>
      <c r="W9" s="109"/>
    </row>
    <row r="10" customHeight="1" spans="1:1">
      <c r="A10" s="54" t="s">
        <v>645</v>
      </c>
    </row>
    <row r="22" customHeight="1" spans="1:1">
      <c r="A22" s="54"/>
    </row>
  </sheetData>
  <mergeCells count="5">
    <mergeCell ref="A3:W3"/>
    <mergeCell ref="A4:I4"/>
    <mergeCell ref="B5:D5"/>
    <mergeCell ref="E5:W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A5" sqref="A5"/>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s="31" customFormat="1" customHeight="1" spans="1:10">
      <c r="A1" s="32"/>
      <c r="B1" s="32"/>
      <c r="C1" s="32"/>
      <c r="D1" s="32"/>
      <c r="E1" s="32"/>
      <c r="F1" s="32"/>
      <c r="G1" s="32"/>
      <c r="H1" s="32"/>
      <c r="I1" s="32"/>
      <c r="J1" s="32"/>
    </row>
    <row r="2" s="31" customFormat="1" customHeight="1" spans="10:10">
      <c r="J2" s="100" t="s">
        <v>646</v>
      </c>
    </row>
    <row r="3" s="31" customFormat="1" ht="28.5" customHeight="1" spans="1:10">
      <c r="A3" s="89" t="s">
        <v>647</v>
      </c>
      <c r="B3" s="34"/>
      <c r="C3" s="34"/>
      <c r="D3" s="34"/>
      <c r="E3" s="34"/>
      <c r="F3" s="90"/>
      <c r="G3" s="34"/>
      <c r="H3" s="90"/>
      <c r="I3" s="90"/>
      <c r="J3" s="34"/>
    </row>
    <row r="4" s="31" customFormat="1" ht="17.25" customHeight="1" spans="1:1">
      <c r="A4" s="35" t="str">
        <f>"单位名称："&amp;"双江拉祜族佤族布朗族傣族自治县水务局"</f>
        <v>单位名称：双江拉祜族佤族布朗族傣族自治县水务局</v>
      </c>
    </row>
    <row r="5" s="31" customFormat="1" ht="44.25" customHeight="1" spans="1:10">
      <c r="A5" s="91" t="s">
        <v>425</v>
      </c>
      <c r="B5" s="91" t="s">
        <v>426</v>
      </c>
      <c r="C5" s="91" t="s">
        <v>427</v>
      </c>
      <c r="D5" s="91" t="s">
        <v>428</v>
      </c>
      <c r="E5" s="91" t="s">
        <v>429</v>
      </c>
      <c r="F5" s="92" t="s">
        <v>430</v>
      </c>
      <c r="G5" s="91" t="s">
        <v>431</v>
      </c>
      <c r="H5" s="92" t="s">
        <v>432</v>
      </c>
      <c r="I5" s="92" t="s">
        <v>433</v>
      </c>
      <c r="J5" s="91" t="s">
        <v>434</v>
      </c>
    </row>
    <row r="6" s="31" customFormat="1" ht="14.25" customHeight="1" spans="1:10">
      <c r="A6" s="91">
        <v>1</v>
      </c>
      <c r="B6" s="91">
        <v>2</v>
      </c>
      <c r="C6" s="91">
        <v>3</v>
      </c>
      <c r="D6" s="91">
        <v>4</v>
      </c>
      <c r="E6" s="91">
        <v>5</v>
      </c>
      <c r="F6" s="92">
        <v>6</v>
      </c>
      <c r="G6" s="91">
        <v>7</v>
      </c>
      <c r="H6" s="92">
        <v>8</v>
      </c>
      <c r="I6" s="92">
        <v>9</v>
      </c>
      <c r="J6" s="91">
        <v>10</v>
      </c>
    </row>
    <row r="7" s="31" customFormat="1" ht="42" customHeight="1" spans="1:10">
      <c r="A7" s="93"/>
      <c r="B7" s="94"/>
      <c r="C7" s="94"/>
      <c r="D7" s="94"/>
      <c r="E7" s="95"/>
      <c r="F7" s="96"/>
      <c r="G7" s="95"/>
      <c r="H7" s="96"/>
      <c r="I7" s="96"/>
      <c r="J7" s="95"/>
    </row>
    <row r="8" s="31" customFormat="1" ht="42" customHeight="1" spans="1:10">
      <c r="A8" s="93"/>
      <c r="B8" s="97"/>
      <c r="C8" s="97"/>
      <c r="D8" s="98"/>
      <c r="E8" s="93"/>
      <c r="F8" s="97"/>
      <c r="G8" s="93"/>
      <c r="H8" s="97"/>
      <c r="I8" s="97"/>
      <c r="J8" s="93"/>
    </row>
    <row r="9" customHeight="1" spans="1:1">
      <c r="A9" s="99" t="s">
        <v>645</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showZeros="0" workbookViewId="0">
      <selection activeCell="A1" sqref="$A1:$XFD1048576"/>
    </sheetView>
  </sheetViews>
  <sheetFormatPr defaultColWidth="9.14285714285714" defaultRowHeight="12" outlineLevelCol="7"/>
  <cols>
    <col min="1" max="1" width="29" style="61" customWidth="1"/>
    <col min="2" max="2" width="18.7142857142857" style="61" customWidth="1"/>
    <col min="3" max="3" width="24.847619047619" style="61" customWidth="1"/>
    <col min="4" max="4" width="23.5714285714286" style="61" customWidth="1"/>
    <col min="5" max="5" width="17.847619047619" style="61" customWidth="1"/>
    <col min="6" max="6" width="23.5714285714286" style="61" customWidth="1"/>
    <col min="7" max="7" width="25.1428571428571" style="61" customWidth="1"/>
    <col min="8" max="8" width="18.847619047619" style="61" customWidth="1"/>
    <col min="9" max="16384" width="9.14285714285714" style="61"/>
  </cols>
  <sheetData>
    <row r="1" spans="1:8">
      <c r="A1" s="62"/>
      <c r="B1" s="62"/>
      <c r="C1" s="62"/>
      <c r="D1" s="62"/>
      <c r="E1" s="62"/>
      <c r="F1" s="62"/>
      <c r="G1" s="62"/>
      <c r="H1" s="63" t="s">
        <v>648</v>
      </c>
    </row>
    <row r="2" ht="27" spans="1:8">
      <c r="A2" s="64" t="str">
        <f>"2025"&amp;"年新增资产配置表"</f>
        <v>2025年新增资产配置表</v>
      </c>
      <c r="B2" s="65"/>
      <c r="C2" s="65"/>
      <c r="D2" s="65"/>
      <c r="E2" s="65"/>
      <c r="F2" s="65"/>
      <c r="G2" s="65"/>
      <c r="H2" s="65"/>
    </row>
    <row r="3" spans="1:8">
      <c r="A3" s="66" t="str">
        <f>"单位名称："&amp;"双江拉祜族佤族布朗族傣族自治县水务局"</f>
        <v>单位名称：双江拉祜族佤族布朗族傣族自治县水务局</v>
      </c>
      <c r="B3" s="67"/>
      <c r="C3" s="68"/>
      <c r="H3" s="69" t="s">
        <v>228</v>
      </c>
    </row>
    <row r="4" ht="13.5" spans="1:8">
      <c r="A4" s="11" t="s">
        <v>241</v>
      </c>
      <c r="B4" s="11" t="s">
        <v>649</v>
      </c>
      <c r="C4" s="11" t="s">
        <v>650</v>
      </c>
      <c r="D4" s="11" t="s">
        <v>651</v>
      </c>
      <c r="E4" s="11" t="s">
        <v>652</v>
      </c>
      <c r="F4" s="70" t="s">
        <v>653</v>
      </c>
      <c r="G4" s="71"/>
      <c r="H4" s="72"/>
    </row>
    <row r="5" ht="13.5" spans="1:8">
      <c r="A5" s="18"/>
      <c r="B5" s="18"/>
      <c r="C5" s="18"/>
      <c r="D5" s="18"/>
      <c r="E5" s="18"/>
      <c r="F5" s="73" t="s">
        <v>609</v>
      </c>
      <c r="G5" s="73" t="s">
        <v>654</v>
      </c>
      <c r="H5" s="73" t="s">
        <v>655</v>
      </c>
    </row>
    <row r="6" ht="13.5" spans="1:8">
      <c r="A6" s="73">
        <v>1</v>
      </c>
      <c r="B6" s="73">
        <v>2</v>
      </c>
      <c r="C6" s="73">
        <v>3</v>
      </c>
      <c r="D6" s="73">
        <v>4</v>
      </c>
      <c r="E6" s="73">
        <v>5</v>
      </c>
      <c r="F6" s="73">
        <v>6</v>
      </c>
      <c r="G6" s="73">
        <v>7</v>
      </c>
      <c r="H6" s="73">
        <v>8</v>
      </c>
    </row>
    <row r="7" ht="22.5" spans="1:8">
      <c r="A7" s="74" t="s">
        <v>71</v>
      </c>
      <c r="B7" s="75" t="s">
        <v>656</v>
      </c>
      <c r="C7" s="75" t="s">
        <v>657</v>
      </c>
      <c r="D7" s="75" t="s">
        <v>622</v>
      </c>
      <c r="E7" s="75" t="s">
        <v>619</v>
      </c>
      <c r="F7" s="76">
        <v>1</v>
      </c>
      <c r="G7" s="77">
        <v>31500</v>
      </c>
      <c r="H7" s="77">
        <v>31500</v>
      </c>
    </row>
    <row r="8" ht="13.5" spans="1:8">
      <c r="A8" s="73"/>
      <c r="B8" s="75" t="s">
        <v>658</v>
      </c>
      <c r="C8" s="75" t="s">
        <v>659</v>
      </c>
      <c r="D8" s="75" t="s">
        <v>616</v>
      </c>
      <c r="E8" s="78" t="s">
        <v>617</v>
      </c>
      <c r="F8" s="79">
        <v>5</v>
      </c>
      <c r="G8" s="80">
        <f>+H8/F8</f>
        <v>1200</v>
      </c>
      <c r="H8" s="81">
        <v>6000</v>
      </c>
    </row>
    <row r="9" ht="13.5" spans="1:8">
      <c r="A9" s="73"/>
      <c r="B9" s="75" t="s">
        <v>658</v>
      </c>
      <c r="C9" s="75" t="s">
        <v>659</v>
      </c>
      <c r="D9" s="75" t="s">
        <v>616</v>
      </c>
      <c r="E9" s="78" t="s">
        <v>617</v>
      </c>
      <c r="F9" s="79">
        <v>1</v>
      </c>
      <c r="G9" s="80">
        <v>1600</v>
      </c>
      <c r="H9" s="81">
        <v>1600</v>
      </c>
    </row>
    <row r="10" ht="13.5" spans="1:8">
      <c r="A10" s="73"/>
      <c r="B10" s="75" t="s">
        <v>656</v>
      </c>
      <c r="C10" s="75" t="s">
        <v>657</v>
      </c>
      <c r="D10" s="75" t="s">
        <v>618</v>
      </c>
      <c r="E10" s="78" t="s">
        <v>619</v>
      </c>
      <c r="F10" s="82">
        <v>6</v>
      </c>
      <c r="G10" s="77">
        <f>+H10/F10</f>
        <v>5900</v>
      </c>
      <c r="H10" s="82">
        <v>35400</v>
      </c>
    </row>
    <row r="11" ht="13.5" spans="1:8">
      <c r="A11" s="73"/>
      <c r="B11" s="75" t="s">
        <v>656</v>
      </c>
      <c r="C11" s="75" t="s">
        <v>657</v>
      </c>
      <c r="D11" s="75" t="s">
        <v>618</v>
      </c>
      <c r="E11" s="78" t="s">
        <v>619</v>
      </c>
      <c r="F11" s="82">
        <v>1</v>
      </c>
      <c r="G11" s="77">
        <v>4200</v>
      </c>
      <c r="H11" s="82">
        <v>4200</v>
      </c>
    </row>
    <row r="12" ht="22.5" spans="1:8">
      <c r="A12" s="73"/>
      <c r="B12" s="75" t="s">
        <v>660</v>
      </c>
      <c r="C12" s="75" t="s">
        <v>661</v>
      </c>
      <c r="D12" s="75" t="s">
        <v>620</v>
      </c>
      <c r="E12" s="78" t="s">
        <v>621</v>
      </c>
      <c r="F12" s="79">
        <v>14</v>
      </c>
      <c r="G12" s="77">
        <f>+H12/F12</f>
        <v>830</v>
      </c>
      <c r="H12" s="83">
        <v>11620</v>
      </c>
    </row>
    <row r="13" ht="22.5" spans="1:8">
      <c r="A13" s="73"/>
      <c r="B13" s="75" t="s">
        <v>660</v>
      </c>
      <c r="C13" s="75" t="s">
        <v>661</v>
      </c>
      <c r="D13" s="75" t="s">
        <v>623</v>
      </c>
      <c r="E13" s="75" t="s">
        <v>483</v>
      </c>
      <c r="F13" s="76">
        <v>15</v>
      </c>
      <c r="G13" s="77">
        <f>+H13/F13</f>
        <v>280</v>
      </c>
      <c r="H13" s="77">
        <v>4200</v>
      </c>
    </row>
    <row r="14" ht="22.5" spans="1:8">
      <c r="A14" s="73"/>
      <c r="B14" s="75" t="s">
        <v>660</v>
      </c>
      <c r="C14" s="75" t="s">
        <v>661</v>
      </c>
      <c r="D14" s="75" t="s">
        <v>624</v>
      </c>
      <c r="E14" s="75" t="s">
        <v>483</v>
      </c>
      <c r="F14" s="84">
        <v>12</v>
      </c>
      <c r="G14" s="77">
        <f>+H14/F14</f>
        <v>1100</v>
      </c>
      <c r="H14" s="77">
        <v>13200</v>
      </c>
    </row>
    <row r="15" spans="1:8">
      <c r="A15" s="28" t="s">
        <v>56</v>
      </c>
      <c r="B15" s="85"/>
      <c r="C15" s="85"/>
      <c r="D15" s="85"/>
      <c r="E15" s="86"/>
      <c r="F15" s="87"/>
      <c r="G15" s="88"/>
      <c r="H15" s="88"/>
    </row>
  </sheetData>
  <mergeCells count="9">
    <mergeCell ref="A2:H2"/>
    <mergeCell ref="A3:C3"/>
    <mergeCell ref="F4:H4"/>
    <mergeCell ref="A15:E15"/>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A5" sqref="A5:A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s="31" customFormat="1" customHeight="1" spans="1:11">
      <c r="A1" s="32"/>
      <c r="B1" s="32"/>
      <c r="C1" s="32"/>
      <c r="D1" s="32"/>
      <c r="E1" s="32"/>
      <c r="F1" s="32"/>
      <c r="G1" s="32"/>
      <c r="H1" s="32"/>
      <c r="I1" s="32"/>
      <c r="J1" s="32"/>
      <c r="K1" s="32"/>
    </row>
    <row r="2" s="31" customFormat="1" ht="13.5" customHeight="1" spans="4:11">
      <c r="D2" s="33"/>
      <c r="E2" s="33"/>
      <c r="F2" s="33"/>
      <c r="G2" s="33"/>
      <c r="H2" s="31"/>
      <c r="I2" s="31"/>
      <c r="J2" s="31"/>
      <c r="K2" s="55" t="s">
        <v>662</v>
      </c>
    </row>
    <row r="3" s="31" customFormat="1" ht="27.75" customHeight="1" spans="1:11">
      <c r="A3" s="34" t="s">
        <v>663</v>
      </c>
      <c r="B3" s="34"/>
      <c r="C3" s="34"/>
      <c r="D3" s="34"/>
      <c r="E3" s="34"/>
      <c r="F3" s="34"/>
      <c r="G3" s="34"/>
      <c r="H3" s="34"/>
      <c r="I3" s="34"/>
      <c r="J3" s="34"/>
      <c r="K3" s="34"/>
    </row>
    <row r="4" s="31" customFormat="1" ht="13.5" customHeight="1" spans="1:11">
      <c r="A4" s="35" t="str">
        <f>"单位名称："&amp;"双江拉祜族佤族布朗族傣族自治县水务局"</f>
        <v>单位名称：双江拉祜族佤族布朗族傣族自治县水务局</v>
      </c>
      <c r="B4" s="36"/>
      <c r="C4" s="36"/>
      <c r="D4" s="36"/>
      <c r="E4" s="36"/>
      <c r="F4" s="36"/>
      <c r="G4" s="36"/>
      <c r="H4" s="37"/>
      <c r="I4" s="37"/>
      <c r="J4" s="37"/>
      <c r="K4" s="56" t="s">
        <v>228</v>
      </c>
    </row>
    <row r="5" s="31" customFormat="1" ht="21.75" customHeight="1" spans="1:11">
      <c r="A5" s="38" t="s">
        <v>337</v>
      </c>
      <c r="B5" s="38" t="s">
        <v>243</v>
      </c>
      <c r="C5" s="38" t="s">
        <v>338</v>
      </c>
      <c r="D5" s="39" t="s">
        <v>244</v>
      </c>
      <c r="E5" s="39" t="s">
        <v>245</v>
      </c>
      <c r="F5" s="39" t="s">
        <v>339</v>
      </c>
      <c r="G5" s="39" t="s">
        <v>340</v>
      </c>
      <c r="H5" s="40" t="s">
        <v>56</v>
      </c>
      <c r="I5" s="57" t="s">
        <v>664</v>
      </c>
      <c r="J5" s="58"/>
      <c r="K5" s="59"/>
    </row>
    <row r="6" s="31" customFormat="1" ht="21.75" customHeight="1" spans="1:11">
      <c r="A6" s="41"/>
      <c r="B6" s="41"/>
      <c r="C6" s="41"/>
      <c r="D6" s="42"/>
      <c r="E6" s="42"/>
      <c r="F6" s="42"/>
      <c r="G6" s="42"/>
      <c r="H6" s="43"/>
      <c r="I6" s="39" t="s">
        <v>59</v>
      </c>
      <c r="J6" s="39" t="s">
        <v>60</v>
      </c>
      <c r="K6" s="39" t="s">
        <v>61</v>
      </c>
    </row>
    <row r="7" s="31" customFormat="1" ht="40.5" customHeight="1" spans="1:11">
      <c r="A7" s="44"/>
      <c r="B7" s="44"/>
      <c r="C7" s="44"/>
      <c r="D7" s="45"/>
      <c r="E7" s="45"/>
      <c r="F7" s="45"/>
      <c r="G7" s="45"/>
      <c r="H7" s="46"/>
      <c r="I7" s="45"/>
      <c r="J7" s="45"/>
      <c r="K7" s="45"/>
    </row>
    <row r="8" s="31" customFormat="1" ht="15" customHeight="1" spans="1:11">
      <c r="A8" s="47">
        <v>1</v>
      </c>
      <c r="B8" s="47">
        <v>2</v>
      </c>
      <c r="C8" s="47">
        <v>3</v>
      </c>
      <c r="D8" s="47">
        <v>4</v>
      </c>
      <c r="E8" s="47">
        <v>5</v>
      </c>
      <c r="F8" s="47">
        <v>6</v>
      </c>
      <c r="G8" s="47">
        <v>7</v>
      </c>
      <c r="H8" s="47">
        <v>8</v>
      </c>
      <c r="I8" s="47">
        <v>9</v>
      </c>
      <c r="J8" s="60">
        <v>10</v>
      </c>
      <c r="K8" s="60">
        <v>11</v>
      </c>
    </row>
    <row r="9" s="31" customFormat="1" ht="30.65" customHeight="1" spans="1:11">
      <c r="A9" s="48"/>
      <c r="B9" s="49"/>
      <c r="C9" s="48"/>
      <c r="D9" s="48"/>
      <c r="E9" s="48"/>
      <c r="F9" s="48"/>
      <c r="G9" s="48"/>
      <c r="H9" s="50"/>
      <c r="I9" s="50"/>
      <c r="J9" s="50"/>
      <c r="K9" s="50"/>
    </row>
    <row r="10" s="31" customFormat="1" ht="30.65" customHeight="1" spans="1:11">
      <c r="A10" s="49"/>
      <c r="B10" s="49"/>
      <c r="C10" s="49"/>
      <c r="D10" s="49"/>
      <c r="E10" s="49"/>
      <c r="F10" s="49"/>
      <c r="G10" s="49"/>
      <c r="H10" s="50"/>
      <c r="I10" s="50"/>
      <c r="J10" s="50"/>
      <c r="K10" s="50"/>
    </row>
    <row r="11" s="31" customFormat="1" ht="18.75" customHeight="1" spans="1:11">
      <c r="A11" s="51" t="s">
        <v>179</v>
      </c>
      <c r="B11" s="52"/>
      <c r="C11" s="52"/>
      <c r="D11" s="52"/>
      <c r="E11" s="52"/>
      <c r="F11" s="52"/>
      <c r="G11" s="53"/>
      <c r="H11" s="50"/>
      <c r="I11" s="50"/>
      <c r="J11" s="50"/>
      <c r="K11" s="50"/>
    </row>
    <row r="12" customHeight="1" spans="1:1">
      <c r="A12" s="54" t="s">
        <v>665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7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showZeros="0" workbookViewId="0">
      <selection activeCell="A3" sqref="A3:D3"/>
    </sheetView>
  </sheetViews>
  <sheetFormatPr defaultColWidth="9.14285714285714" defaultRowHeight="12"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spans="1:7">
      <c r="A1" s="1"/>
      <c r="B1" s="1"/>
      <c r="C1" s="1"/>
      <c r="D1" s="2"/>
      <c r="E1" s="3"/>
      <c r="F1" s="3"/>
      <c r="G1" s="4" t="s">
        <v>666</v>
      </c>
    </row>
    <row r="2" ht="27" spans="1:7">
      <c r="A2" s="5" t="str">
        <f>"2025"&amp;"年部门项目中期规划预算表"</f>
        <v>2025年部门项目中期规划预算表</v>
      </c>
      <c r="B2" s="6"/>
      <c r="C2" s="6"/>
      <c r="D2" s="6"/>
      <c r="E2" s="6"/>
      <c r="F2" s="6"/>
      <c r="G2" s="6"/>
    </row>
    <row r="3" ht="13.5" spans="1:7">
      <c r="A3" s="7" t="str">
        <f>"单位名称："&amp;"双江拉祜族佤族布朗族傣族自治县水务局"</f>
        <v>单位名称：双江拉祜族佤族布朗族傣族自治县水务局</v>
      </c>
      <c r="B3" s="8"/>
      <c r="C3" s="8"/>
      <c r="D3" s="8"/>
      <c r="E3" s="9"/>
      <c r="F3" s="9"/>
      <c r="G3" s="4" t="s">
        <v>228</v>
      </c>
    </row>
    <row r="4" ht="13.5" spans="1:7">
      <c r="A4" s="10" t="s">
        <v>338</v>
      </c>
      <c r="B4" s="10" t="s">
        <v>337</v>
      </c>
      <c r="C4" s="10" t="s">
        <v>243</v>
      </c>
      <c r="D4" s="11" t="s">
        <v>667</v>
      </c>
      <c r="E4" s="12" t="s">
        <v>59</v>
      </c>
      <c r="F4" s="13"/>
      <c r="G4" s="14"/>
    </row>
    <row r="5" spans="1:7">
      <c r="A5" s="15"/>
      <c r="B5" s="15"/>
      <c r="C5" s="15"/>
      <c r="D5" s="16"/>
      <c r="E5" s="10" t="str">
        <f>"2025"&amp;"年"</f>
        <v>2025年</v>
      </c>
      <c r="F5" s="10" t="str">
        <f>"2025"+1&amp;"年"</f>
        <v>2026年</v>
      </c>
      <c r="G5" s="11" t="str">
        <f>"2025"+2&amp;"年"</f>
        <v>2027年</v>
      </c>
    </row>
    <row r="6" spans="1:7">
      <c r="A6" s="17"/>
      <c r="B6" s="17"/>
      <c r="C6" s="17"/>
      <c r="D6" s="18"/>
      <c r="E6" s="17" t="s">
        <v>58</v>
      </c>
      <c r="F6" s="17"/>
      <c r="G6" s="18"/>
    </row>
    <row r="7" spans="1:7">
      <c r="A7" s="19">
        <v>1</v>
      </c>
      <c r="B7" s="19">
        <v>2</v>
      </c>
      <c r="C7" s="19">
        <v>3</v>
      </c>
      <c r="D7" s="19">
        <v>4</v>
      </c>
      <c r="E7" s="19">
        <v>5</v>
      </c>
      <c r="F7" s="19">
        <v>6</v>
      </c>
      <c r="G7" s="20">
        <v>7</v>
      </c>
    </row>
    <row r="8" ht="22.5" spans="1:7">
      <c r="A8" s="21" t="s">
        <v>71</v>
      </c>
      <c r="B8" s="22"/>
      <c r="C8" s="22"/>
      <c r="D8" s="21"/>
      <c r="E8" s="23">
        <v>5500000</v>
      </c>
      <c r="F8" s="23"/>
      <c r="G8" s="23"/>
    </row>
    <row r="9" ht="23" customHeight="1" spans="1:7">
      <c r="A9" s="24" t="s">
        <v>71</v>
      </c>
      <c r="B9" s="21"/>
      <c r="C9" s="21"/>
      <c r="D9" s="21"/>
      <c r="E9" s="23">
        <f>SUM(E10:E29)</f>
        <v>5500000</v>
      </c>
      <c r="F9" s="23"/>
      <c r="G9" s="23"/>
    </row>
    <row r="10" ht="23" customHeight="1" spans="1:7">
      <c r="A10" s="25"/>
      <c r="B10" s="21" t="s">
        <v>668</v>
      </c>
      <c r="C10" s="26" t="s">
        <v>343</v>
      </c>
      <c r="D10" s="21" t="s">
        <v>669</v>
      </c>
      <c r="E10" s="27">
        <v>70000</v>
      </c>
      <c r="F10" s="23"/>
      <c r="G10" s="23"/>
    </row>
    <row r="11" ht="23" customHeight="1" spans="1:7">
      <c r="A11" s="25"/>
      <c r="B11" s="21" t="s">
        <v>670</v>
      </c>
      <c r="C11" s="26" t="s">
        <v>359</v>
      </c>
      <c r="D11" s="21" t="s">
        <v>669</v>
      </c>
      <c r="E11" s="27">
        <v>750000</v>
      </c>
      <c r="F11" s="23">
        <v>1000000</v>
      </c>
      <c r="G11" s="23">
        <v>1000000</v>
      </c>
    </row>
    <row r="12" ht="23" customHeight="1" spans="1:7">
      <c r="A12" s="25"/>
      <c r="B12" s="21" t="s">
        <v>670</v>
      </c>
      <c r="C12" s="26" t="s">
        <v>363</v>
      </c>
      <c r="D12" s="21" t="s">
        <v>669</v>
      </c>
      <c r="E12" s="27">
        <v>200000</v>
      </c>
      <c r="F12" s="27">
        <v>200000</v>
      </c>
      <c r="G12" s="27">
        <v>200000</v>
      </c>
    </row>
    <row r="13" ht="23" customHeight="1" spans="1:7">
      <c r="A13" s="25"/>
      <c r="B13" s="21" t="s">
        <v>670</v>
      </c>
      <c r="C13" s="26" t="s">
        <v>365</v>
      </c>
      <c r="D13" s="21" t="s">
        <v>669</v>
      </c>
      <c r="E13" s="27">
        <v>200000</v>
      </c>
      <c r="F13" s="27">
        <v>200000</v>
      </c>
      <c r="G13" s="27">
        <v>200000</v>
      </c>
    </row>
    <row r="14" ht="23" customHeight="1" spans="1:7">
      <c r="A14" s="25"/>
      <c r="B14" s="21" t="s">
        <v>670</v>
      </c>
      <c r="C14" s="26" t="s">
        <v>367</v>
      </c>
      <c r="D14" s="21" t="s">
        <v>669</v>
      </c>
      <c r="E14" s="27">
        <v>500000</v>
      </c>
      <c r="F14" s="27">
        <v>1000000</v>
      </c>
      <c r="G14" s="27">
        <v>500000</v>
      </c>
    </row>
    <row r="15" ht="23" customHeight="1" spans="1:7">
      <c r="A15" s="25"/>
      <c r="B15" s="21" t="s">
        <v>670</v>
      </c>
      <c r="C15" s="26" t="s">
        <v>369</v>
      </c>
      <c r="D15" s="21" t="s">
        <v>669</v>
      </c>
      <c r="E15" s="27">
        <v>50000</v>
      </c>
      <c r="F15" s="27">
        <v>50000</v>
      </c>
      <c r="G15" s="27">
        <v>50000</v>
      </c>
    </row>
    <row r="16" ht="23" customHeight="1" spans="1:7">
      <c r="A16" s="25"/>
      <c r="B16" s="21" t="s">
        <v>670</v>
      </c>
      <c r="C16" s="26" t="s">
        <v>373</v>
      </c>
      <c r="D16" s="21" t="s">
        <v>669</v>
      </c>
      <c r="E16" s="27">
        <v>3200</v>
      </c>
      <c r="F16" s="27">
        <v>3200</v>
      </c>
      <c r="G16" s="27">
        <v>3200</v>
      </c>
    </row>
    <row r="17" ht="23" customHeight="1" spans="1:7">
      <c r="A17" s="25"/>
      <c r="B17" s="21" t="s">
        <v>670</v>
      </c>
      <c r="C17" s="26" t="s">
        <v>386</v>
      </c>
      <c r="D17" s="21" t="s">
        <v>669</v>
      </c>
      <c r="E17" s="27">
        <v>200000</v>
      </c>
      <c r="F17" s="27">
        <v>0</v>
      </c>
      <c r="G17" s="27">
        <v>0</v>
      </c>
    </row>
    <row r="18" ht="23" customHeight="1" spans="1:7">
      <c r="A18" s="25"/>
      <c r="B18" s="21" t="s">
        <v>670</v>
      </c>
      <c r="C18" s="26" t="s">
        <v>388</v>
      </c>
      <c r="D18" s="21" t="s">
        <v>669</v>
      </c>
      <c r="E18" s="27">
        <v>200000</v>
      </c>
      <c r="F18" s="27">
        <v>0</v>
      </c>
      <c r="G18" s="27">
        <v>0</v>
      </c>
    </row>
    <row r="19" ht="23" customHeight="1" spans="1:7">
      <c r="A19" s="25"/>
      <c r="B19" s="21" t="s">
        <v>670</v>
      </c>
      <c r="C19" s="26" t="s">
        <v>390</v>
      </c>
      <c r="D19" s="21" t="s">
        <v>669</v>
      </c>
      <c r="E19" s="27">
        <v>473500</v>
      </c>
      <c r="F19" s="27">
        <v>1000000</v>
      </c>
      <c r="G19" s="27">
        <v>1500000</v>
      </c>
    </row>
    <row r="20" ht="23" customHeight="1" spans="1:7">
      <c r="A20" s="25"/>
      <c r="B20" s="21" t="s">
        <v>670</v>
      </c>
      <c r="C20" s="26" t="s">
        <v>392</v>
      </c>
      <c r="D20" s="21" t="s">
        <v>669</v>
      </c>
      <c r="E20" s="27">
        <v>100000</v>
      </c>
      <c r="F20" s="27">
        <v>100000</v>
      </c>
      <c r="G20" s="27">
        <v>100000</v>
      </c>
    </row>
    <row r="21" ht="23" customHeight="1" spans="1:7">
      <c r="A21" s="25"/>
      <c r="B21" s="21" t="s">
        <v>670</v>
      </c>
      <c r="C21" s="26" t="s">
        <v>394</v>
      </c>
      <c r="D21" s="21" t="s">
        <v>669</v>
      </c>
      <c r="E21" s="27">
        <v>50000</v>
      </c>
      <c r="F21" s="27">
        <v>50000</v>
      </c>
      <c r="G21" s="27">
        <v>50000</v>
      </c>
    </row>
    <row r="22" ht="23" customHeight="1" spans="1:7">
      <c r="A22" s="25"/>
      <c r="B22" s="21" t="s">
        <v>670</v>
      </c>
      <c r="C22" s="26" t="s">
        <v>396</v>
      </c>
      <c r="D22" s="21" t="s">
        <v>669</v>
      </c>
      <c r="E22" s="27">
        <v>200000</v>
      </c>
      <c r="F22" s="27">
        <v>200000</v>
      </c>
      <c r="G22" s="27">
        <v>200000</v>
      </c>
    </row>
    <row r="23" ht="23" customHeight="1" spans="1:7">
      <c r="A23" s="25"/>
      <c r="B23" s="21" t="s">
        <v>670</v>
      </c>
      <c r="C23" s="26" t="s">
        <v>404</v>
      </c>
      <c r="D23" s="21" t="s">
        <v>669</v>
      </c>
      <c r="E23" s="27">
        <v>50000</v>
      </c>
      <c r="F23" s="27">
        <v>50000</v>
      </c>
      <c r="G23" s="27">
        <v>50000</v>
      </c>
    </row>
    <row r="24" ht="23" customHeight="1" spans="1:7">
      <c r="A24" s="25"/>
      <c r="B24" s="21" t="s">
        <v>670</v>
      </c>
      <c r="C24" s="26" t="s">
        <v>406</v>
      </c>
      <c r="D24" s="21" t="s">
        <v>669</v>
      </c>
      <c r="E24" s="27">
        <v>40000</v>
      </c>
      <c r="F24" s="27">
        <v>50000</v>
      </c>
      <c r="G24" s="27">
        <v>50000</v>
      </c>
    </row>
    <row r="25" ht="23" customHeight="1" spans="1:7">
      <c r="A25" s="25"/>
      <c r="B25" s="21" t="s">
        <v>670</v>
      </c>
      <c r="C25" s="26" t="s">
        <v>408</v>
      </c>
      <c r="D25" s="21" t="s">
        <v>669</v>
      </c>
      <c r="E25" s="27">
        <v>50000</v>
      </c>
      <c r="F25" s="27">
        <v>50000</v>
      </c>
      <c r="G25" s="27">
        <v>50000</v>
      </c>
    </row>
    <row r="26" ht="23" customHeight="1" spans="1:7">
      <c r="A26" s="25"/>
      <c r="B26" s="21" t="s">
        <v>670</v>
      </c>
      <c r="C26" s="26" t="s">
        <v>410</v>
      </c>
      <c r="D26" s="21" t="s">
        <v>669</v>
      </c>
      <c r="E26" s="27">
        <v>663300</v>
      </c>
      <c r="F26" s="27">
        <v>200000</v>
      </c>
      <c r="G26" s="27">
        <v>200000</v>
      </c>
    </row>
    <row r="27" ht="23" customHeight="1" spans="1:7">
      <c r="A27" s="25"/>
      <c r="B27" s="21" t="s">
        <v>670</v>
      </c>
      <c r="C27" s="26" t="s">
        <v>416</v>
      </c>
      <c r="D27" s="21" t="s">
        <v>669</v>
      </c>
      <c r="E27" s="27">
        <v>1000000</v>
      </c>
      <c r="F27" s="27">
        <v>1000000</v>
      </c>
      <c r="G27" s="27">
        <v>1000000</v>
      </c>
    </row>
    <row r="28" ht="23" customHeight="1" spans="1:7">
      <c r="A28" s="25"/>
      <c r="B28" s="21" t="s">
        <v>670</v>
      </c>
      <c r="C28" s="26" t="s">
        <v>420</v>
      </c>
      <c r="D28" s="21" t="s">
        <v>669</v>
      </c>
      <c r="E28" s="27">
        <v>200000</v>
      </c>
      <c r="F28" s="27">
        <v>200000</v>
      </c>
      <c r="G28" s="27">
        <v>200000</v>
      </c>
    </row>
    <row r="29" ht="23" customHeight="1" spans="1:7">
      <c r="A29" s="25"/>
      <c r="B29" s="21" t="s">
        <v>670</v>
      </c>
      <c r="C29" s="26" t="s">
        <v>422</v>
      </c>
      <c r="D29" s="21" t="s">
        <v>669</v>
      </c>
      <c r="E29" s="27">
        <v>500000</v>
      </c>
      <c r="F29" s="27">
        <v>500000</v>
      </c>
      <c r="G29" s="27">
        <v>500000</v>
      </c>
    </row>
    <row r="30" ht="23" customHeight="1" spans="1:7">
      <c r="A30" s="28" t="s">
        <v>56</v>
      </c>
      <c r="B30" s="29" t="s">
        <v>671</v>
      </c>
      <c r="C30" s="29"/>
      <c r="D30" s="30"/>
      <c r="E30" s="23">
        <f>SUM(E10:E29)</f>
        <v>5500000</v>
      </c>
      <c r="F30" s="23">
        <f>SUM(F10:F29)</f>
        <v>5853200</v>
      </c>
      <c r="G30" s="23">
        <f>SUM(G10:G29)</f>
        <v>5853200</v>
      </c>
    </row>
  </sheetData>
  <mergeCells count="11">
    <mergeCell ref="A2:G2"/>
    <mergeCell ref="A3:D3"/>
    <mergeCell ref="E4:G4"/>
    <mergeCell ref="A30:D3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7"/>
  <sheetViews>
    <sheetView showZeros="0" workbookViewId="0">
      <selection activeCell="D8" sqref="D8"/>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70"/>
      <c r="O1" s="112"/>
      <c r="P1" s="112"/>
      <c r="Q1" s="112"/>
      <c r="R1" s="112"/>
      <c r="S1" s="132" t="s">
        <v>53</v>
      </c>
    </row>
    <row r="2" ht="57.75" customHeight="1" spans="1:19">
      <c r="A2" s="194" t="str">
        <f>"2025"&amp;"年部门收入预算表"</f>
        <v>2025年部门收入预算表</v>
      </c>
      <c r="B2" s="254"/>
      <c r="C2" s="254"/>
      <c r="D2" s="254"/>
      <c r="E2" s="254"/>
      <c r="F2" s="254"/>
      <c r="G2" s="254"/>
      <c r="H2" s="254"/>
      <c r="I2" s="254"/>
      <c r="J2" s="254"/>
      <c r="K2" s="254"/>
      <c r="L2" s="254"/>
      <c r="M2" s="254"/>
      <c r="N2" s="254"/>
      <c r="O2" s="271"/>
      <c r="P2" s="271"/>
      <c r="Q2" s="271"/>
      <c r="R2" s="271"/>
      <c r="S2" s="271"/>
    </row>
    <row r="3" ht="18.75" customHeight="1" spans="1:19">
      <c r="A3" s="143" t="str">
        <f>"单位名称："&amp;"双江拉祜族佤族布朗族傣族自治县水务局"</f>
        <v>单位名称：双江拉祜族佤族布朗族傣族自治县水务局</v>
      </c>
      <c r="B3" s="144"/>
      <c r="C3" s="144"/>
      <c r="D3" s="144"/>
      <c r="E3" s="144"/>
      <c r="F3" s="144"/>
      <c r="G3" s="144"/>
      <c r="H3" s="144"/>
      <c r="I3" s="144"/>
      <c r="J3" s="117"/>
      <c r="K3" s="144"/>
      <c r="L3" s="144"/>
      <c r="M3" s="144"/>
      <c r="N3" s="144"/>
      <c r="O3" s="117"/>
      <c r="P3" s="117"/>
      <c r="Q3" s="117"/>
      <c r="R3" s="117"/>
      <c r="S3" s="132" t="s">
        <v>1</v>
      </c>
    </row>
    <row r="4" ht="18.75" customHeight="1" spans="1:19">
      <c r="A4" s="255" t="s">
        <v>54</v>
      </c>
      <c r="B4" s="256" t="s">
        <v>55</v>
      </c>
      <c r="C4" s="256" t="s">
        <v>56</v>
      </c>
      <c r="D4" s="257" t="s">
        <v>57</v>
      </c>
      <c r="E4" s="258"/>
      <c r="F4" s="258"/>
      <c r="G4" s="258"/>
      <c r="H4" s="258"/>
      <c r="I4" s="258"/>
      <c r="J4" s="272"/>
      <c r="K4" s="258"/>
      <c r="L4" s="258"/>
      <c r="M4" s="258"/>
      <c r="N4" s="273"/>
      <c r="O4" s="257" t="s">
        <v>46</v>
      </c>
      <c r="P4" s="257"/>
      <c r="Q4" s="257"/>
      <c r="R4" s="257"/>
      <c r="S4" s="276"/>
    </row>
    <row r="5" ht="18.75" customHeight="1" spans="1:19">
      <c r="A5" s="259"/>
      <c r="B5" s="260"/>
      <c r="C5" s="260"/>
      <c r="D5" s="261" t="s">
        <v>58</v>
      </c>
      <c r="E5" s="261" t="s">
        <v>59</v>
      </c>
      <c r="F5" s="261" t="s">
        <v>60</v>
      </c>
      <c r="G5" s="261" t="s">
        <v>61</v>
      </c>
      <c r="H5" s="261" t="s">
        <v>62</v>
      </c>
      <c r="I5" s="274" t="s">
        <v>63</v>
      </c>
      <c r="J5" s="274"/>
      <c r="K5" s="274"/>
      <c r="L5" s="274"/>
      <c r="M5" s="274"/>
      <c r="N5" s="264"/>
      <c r="O5" s="261" t="s">
        <v>58</v>
      </c>
      <c r="P5" s="261" t="s">
        <v>59</v>
      </c>
      <c r="Q5" s="261" t="s">
        <v>60</v>
      </c>
      <c r="R5" s="261" t="s">
        <v>61</v>
      </c>
      <c r="S5" s="261" t="s">
        <v>64</v>
      </c>
    </row>
    <row r="6" ht="18.75" customHeight="1" spans="1:19">
      <c r="A6" s="262"/>
      <c r="B6" s="263"/>
      <c r="C6" s="263"/>
      <c r="D6" s="264"/>
      <c r="E6" s="264"/>
      <c r="F6" s="264"/>
      <c r="G6" s="264"/>
      <c r="H6" s="264"/>
      <c r="I6" s="263" t="s">
        <v>58</v>
      </c>
      <c r="J6" s="263" t="s">
        <v>65</v>
      </c>
      <c r="K6" s="263" t="s">
        <v>66</v>
      </c>
      <c r="L6" s="263" t="s">
        <v>67</v>
      </c>
      <c r="M6" s="263" t="s">
        <v>68</v>
      </c>
      <c r="N6" s="263" t="s">
        <v>69</v>
      </c>
      <c r="O6" s="275"/>
      <c r="P6" s="275"/>
      <c r="Q6" s="275"/>
      <c r="R6" s="275"/>
      <c r="S6" s="26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27" customHeight="1" spans="1:19">
      <c r="A8" s="265" t="s">
        <v>70</v>
      </c>
      <c r="B8" s="266" t="s">
        <v>71</v>
      </c>
      <c r="C8" s="23">
        <v>31423609.68</v>
      </c>
      <c r="D8" s="23">
        <v>20383609.68</v>
      </c>
      <c r="E8" s="23">
        <v>19918009.68</v>
      </c>
      <c r="F8" s="23">
        <v>465600</v>
      </c>
      <c r="G8" s="23"/>
      <c r="H8" s="23"/>
      <c r="I8" s="23"/>
      <c r="J8" s="23"/>
      <c r="K8" s="23"/>
      <c r="L8" s="23"/>
      <c r="M8" s="23"/>
      <c r="N8" s="23"/>
      <c r="O8" s="23">
        <v>11040000</v>
      </c>
      <c r="P8" s="23">
        <v>11040000</v>
      </c>
      <c r="Q8" s="23"/>
      <c r="R8" s="23"/>
      <c r="S8" s="23"/>
    </row>
    <row r="9" ht="27" customHeight="1" spans="1:19">
      <c r="A9" s="149" t="s">
        <v>72</v>
      </c>
      <c r="B9" s="267" t="s">
        <v>71</v>
      </c>
      <c r="C9" s="23">
        <v>31423609.68</v>
      </c>
      <c r="D9" s="23">
        <v>20383609.68</v>
      </c>
      <c r="E9" s="23">
        <v>19918009.68</v>
      </c>
      <c r="F9" s="23">
        <v>465600</v>
      </c>
      <c r="G9" s="23"/>
      <c r="H9" s="23"/>
      <c r="I9" s="23"/>
      <c r="J9" s="23"/>
      <c r="K9" s="23"/>
      <c r="L9" s="23"/>
      <c r="M9" s="23"/>
      <c r="N9" s="23"/>
      <c r="O9" s="23">
        <v>11040000</v>
      </c>
      <c r="P9" s="23">
        <v>11040000</v>
      </c>
      <c r="Q9" s="23"/>
      <c r="R9" s="23"/>
      <c r="S9" s="23"/>
    </row>
    <row r="10" ht="27" customHeight="1" spans="1:19">
      <c r="A10" s="149" t="s">
        <v>73</v>
      </c>
      <c r="B10" s="267" t="s">
        <v>74</v>
      </c>
      <c r="C10" s="23"/>
      <c r="D10" s="23"/>
      <c r="E10" s="23"/>
      <c r="F10" s="23"/>
      <c r="G10" s="23"/>
      <c r="H10" s="23"/>
      <c r="I10" s="23"/>
      <c r="J10" s="23"/>
      <c r="K10" s="23"/>
      <c r="L10" s="23"/>
      <c r="M10" s="23"/>
      <c r="N10" s="23"/>
      <c r="O10" s="23"/>
      <c r="P10" s="23"/>
      <c r="Q10" s="23"/>
      <c r="R10" s="23"/>
      <c r="S10" s="23"/>
    </row>
    <row r="11" ht="27" customHeight="1" spans="1:19">
      <c r="A11" s="149" t="s">
        <v>75</v>
      </c>
      <c r="B11" s="267" t="s">
        <v>76</v>
      </c>
      <c r="C11" s="23"/>
      <c r="D11" s="23"/>
      <c r="E11" s="23"/>
      <c r="F11" s="23"/>
      <c r="G11" s="23"/>
      <c r="H11" s="23"/>
      <c r="I11" s="23"/>
      <c r="J11" s="23"/>
      <c r="K11" s="23"/>
      <c r="L11" s="23"/>
      <c r="M11" s="23"/>
      <c r="N11" s="23"/>
      <c r="O11" s="23"/>
      <c r="P11" s="23"/>
      <c r="Q11" s="23"/>
      <c r="R11" s="23"/>
      <c r="S11" s="23"/>
    </row>
    <row r="12" ht="27" customHeight="1" spans="1:19">
      <c r="A12" s="149" t="s">
        <v>77</v>
      </c>
      <c r="B12" s="267" t="s">
        <v>78</v>
      </c>
      <c r="C12" s="23"/>
      <c r="D12" s="23"/>
      <c r="E12" s="23"/>
      <c r="F12" s="23"/>
      <c r="G12" s="23"/>
      <c r="H12" s="23"/>
      <c r="I12" s="23"/>
      <c r="J12" s="23"/>
      <c r="K12" s="23"/>
      <c r="L12" s="23"/>
      <c r="M12" s="23"/>
      <c r="N12" s="23"/>
      <c r="O12" s="23"/>
      <c r="P12" s="23"/>
      <c r="Q12" s="23"/>
      <c r="R12" s="23"/>
      <c r="S12" s="23"/>
    </row>
    <row r="13" ht="27" customHeight="1" spans="1:19">
      <c r="A13" s="149" t="s">
        <v>79</v>
      </c>
      <c r="B13" s="267" t="s">
        <v>80</v>
      </c>
      <c r="C13" s="23"/>
      <c r="D13" s="23"/>
      <c r="E13" s="23"/>
      <c r="F13" s="23"/>
      <c r="G13" s="23"/>
      <c r="H13" s="23"/>
      <c r="I13" s="23"/>
      <c r="J13" s="23"/>
      <c r="K13" s="23"/>
      <c r="L13" s="23"/>
      <c r="M13" s="23"/>
      <c r="N13" s="23"/>
      <c r="O13" s="23"/>
      <c r="P13" s="23"/>
      <c r="Q13" s="23"/>
      <c r="R13" s="23"/>
      <c r="S13" s="23"/>
    </row>
    <row r="14" ht="27" customHeight="1" spans="1:19">
      <c r="A14" s="149" t="s">
        <v>81</v>
      </c>
      <c r="B14" s="267" t="s">
        <v>82</v>
      </c>
      <c r="C14" s="23"/>
      <c r="D14" s="23"/>
      <c r="E14" s="23"/>
      <c r="F14" s="23"/>
      <c r="G14" s="23"/>
      <c r="H14" s="23"/>
      <c r="I14" s="23"/>
      <c r="J14" s="23"/>
      <c r="K14" s="23"/>
      <c r="L14" s="23"/>
      <c r="M14" s="23"/>
      <c r="N14" s="23"/>
      <c r="O14" s="23"/>
      <c r="P14" s="23"/>
      <c r="Q14" s="23"/>
      <c r="R14" s="23"/>
      <c r="S14" s="23"/>
    </row>
    <row r="15" ht="27" customHeight="1" spans="1:19">
      <c r="A15" s="149" t="s">
        <v>83</v>
      </c>
      <c r="B15" s="267" t="s">
        <v>84</v>
      </c>
      <c r="C15" s="23"/>
      <c r="D15" s="23"/>
      <c r="E15" s="23"/>
      <c r="F15" s="23"/>
      <c r="G15" s="23"/>
      <c r="H15" s="23"/>
      <c r="I15" s="23"/>
      <c r="J15" s="23"/>
      <c r="K15" s="23"/>
      <c r="L15" s="23"/>
      <c r="M15" s="23"/>
      <c r="N15" s="23"/>
      <c r="O15" s="23"/>
      <c r="P15" s="23"/>
      <c r="Q15" s="23"/>
      <c r="R15" s="23"/>
      <c r="S15" s="23"/>
    </row>
    <row r="16" ht="27" customHeight="1" spans="1:19">
      <c r="A16" s="149" t="s">
        <v>85</v>
      </c>
      <c r="B16" s="267" t="s">
        <v>86</v>
      </c>
      <c r="C16" s="23"/>
      <c r="D16" s="23"/>
      <c r="E16" s="23"/>
      <c r="F16" s="23"/>
      <c r="G16" s="23"/>
      <c r="H16" s="23"/>
      <c r="I16" s="23"/>
      <c r="J16" s="23"/>
      <c r="K16" s="23"/>
      <c r="L16" s="23"/>
      <c r="M16" s="23"/>
      <c r="N16" s="23"/>
      <c r="O16" s="23"/>
      <c r="P16" s="23"/>
      <c r="Q16" s="23"/>
      <c r="R16" s="23"/>
      <c r="S16" s="23"/>
    </row>
    <row r="17" ht="18.75" customHeight="1" spans="1:19">
      <c r="A17" s="268" t="s">
        <v>56</v>
      </c>
      <c r="B17" s="269"/>
      <c r="C17" s="23">
        <v>31423609.68</v>
      </c>
      <c r="D17" s="23">
        <v>20383609.68</v>
      </c>
      <c r="E17" s="23">
        <v>19918009.68</v>
      </c>
      <c r="F17" s="23">
        <v>465600</v>
      </c>
      <c r="G17" s="23"/>
      <c r="H17" s="23"/>
      <c r="I17" s="23"/>
      <c r="J17" s="23"/>
      <c r="K17" s="23"/>
      <c r="L17" s="23"/>
      <c r="M17" s="23"/>
      <c r="N17" s="23"/>
      <c r="O17" s="23">
        <v>11040000</v>
      </c>
      <c r="P17" s="23">
        <v>11040000</v>
      </c>
      <c r="Q17" s="23"/>
      <c r="R17" s="23"/>
      <c r="S17" s="23"/>
    </row>
  </sheetData>
  <mergeCells count="19">
    <mergeCell ref="A2:S2"/>
    <mergeCell ref="A3:D3"/>
    <mergeCell ref="D4:N4"/>
    <mergeCell ref="O4:S4"/>
    <mergeCell ref="I5:N5"/>
    <mergeCell ref="A17:B17"/>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8"/>
  <sheetViews>
    <sheetView showZeros="0" workbookViewId="0">
      <selection activeCell="C45" sqref="C7 C10 C21 C27 C32 C45"/>
    </sheetView>
  </sheetViews>
  <sheetFormatPr defaultColWidth="9.14285714285714" defaultRowHeight="14.25" customHeight="1"/>
  <cols>
    <col min="1" max="1" width="14.2857142857143" customWidth="1"/>
    <col min="2" max="2" width="37.7142857142857" customWidth="1"/>
    <col min="3" max="7" width="19.1428571428571" customWidth="1"/>
    <col min="8" max="9" width="19" customWidth="1"/>
    <col min="10" max="10" width="18.847619047619" customWidth="1"/>
    <col min="11" max="12" width="19" customWidth="1"/>
    <col min="13" max="15" width="18.847619047619" customWidth="1"/>
    <col min="16" max="16" width="19" customWidth="1"/>
  </cols>
  <sheetData>
    <row r="1" ht="15" customHeight="1" spans="1:16">
      <c r="A1" s="1"/>
      <c r="B1" s="1"/>
      <c r="C1" s="1"/>
      <c r="D1" s="1"/>
      <c r="E1" s="241"/>
      <c r="F1" s="1"/>
      <c r="G1" s="1"/>
      <c r="H1" s="1"/>
      <c r="I1" s="241"/>
      <c r="J1" s="1"/>
      <c r="K1" s="241"/>
      <c r="L1" s="1"/>
      <c r="M1" s="1"/>
      <c r="N1" s="1"/>
      <c r="O1" s="1"/>
      <c r="P1" s="152" t="s">
        <v>87</v>
      </c>
    </row>
    <row r="2" ht="42" customHeight="1" spans="1:16">
      <c r="A2" s="5" t="str">
        <f>"2025"&amp;"年部门支出预算表"</f>
        <v>2025年部门支出预算表</v>
      </c>
      <c r="B2" s="242"/>
      <c r="C2" s="242"/>
      <c r="D2" s="242"/>
      <c r="E2" s="242"/>
      <c r="F2" s="242"/>
      <c r="G2" s="242"/>
      <c r="H2" s="242"/>
      <c r="I2" s="242"/>
      <c r="J2" s="242"/>
      <c r="K2" s="242"/>
      <c r="L2" s="242"/>
      <c r="M2" s="242"/>
      <c r="N2" s="242"/>
      <c r="O2" s="242"/>
      <c r="P2" s="242"/>
    </row>
    <row r="3" ht="18.75" customHeight="1" spans="1:16">
      <c r="A3" s="173" t="str">
        <f>"单位名称："&amp;"双江拉祜族佤族布朗族傣族自治县水务局"</f>
        <v>单位名称：双江拉祜族佤族布朗族傣族自治县水务局</v>
      </c>
      <c r="B3" s="243"/>
      <c r="C3" s="111"/>
      <c r="D3" s="111"/>
      <c r="E3" s="141"/>
      <c r="F3" s="111"/>
      <c r="G3" s="111"/>
      <c r="H3" s="111"/>
      <c r="I3" s="141"/>
      <c r="J3" s="111"/>
      <c r="K3" s="141"/>
      <c r="L3" s="111"/>
      <c r="M3" s="111"/>
      <c r="N3" s="253"/>
      <c r="O3" s="253"/>
      <c r="P3" s="152" t="s">
        <v>1</v>
      </c>
    </row>
    <row r="4" ht="18.75" customHeight="1" spans="1:16">
      <c r="A4" s="10" t="s">
        <v>88</v>
      </c>
      <c r="B4" s="10" t="s">
        <v>89</v>
      </c>
      <c r="C4" s="10" t="s">
        <v>56</v>
      </c>
      <c r="D4" s="244"/>
      <c r="E4" s="12" t="s">
        <v>59</v>
      </c>
      <c r="F4" s="120" t="s">
        <v>90</v>
      </c>
      <c r="G4" s="204" t="s">
        <v>91</v>
      </c>
      <c r="H4" s="10" t="s">
        <v>60</v>
      </c>
      <c r="I4" s="10" t="s">
        <v>61</v>
      </c>
      <c r="J4" s="10" t="s">
        <v>92</v>
      </c>
      <c r="K4" s="12" t="s">
        <v>93</v>
      </c>
      <c r="L4" s="13"/>
      <c r="M4" s="13"/>
      <c r="N4" s="13"/>
      <c r="O4" s="13"/>
      <c r="P4" s="14"/>
    </row>
    <row r="5" ht="30" customHeight="1" spans="1:16">
      <c r="A5" s="18"/>
      <c r="B5" s="18"/>
      <c r="C5" s="18"/>
      <c r="D5" s="18"/>
      <c r="E5" s="209" t="s">
        <v>58</v>
      </c>
      <c r="F5" s="140" t="s">
        <v>90</v>
      </c>
      <c r="G5" s="140" t="s">
        <v>91</v>
      </c>
      <c r="H5" s="18"/>
      <c r="I5" s="18"/>
      <c r="J5" s="18"/>
      <c r="K5" s="209" t="s">
        <v>58</v>
      </c>
      <c r="L5" s="73" t="s">
        <v>94</v>
      </c>
      <c r="M5" s="73" t="s">
        <v>95</v>
      </c>
      <c r="N5" s="73" t="s">
        <v>96</v>
      </c>
      <c r="O5" s="73" t="s">
        <v>97</v>
      </c>
      <c r="P5" s="73" t="s">
        <v>98</v>
      </c>
    </row>
    <row r="6" ht="18.75" customHeight="1" spans="1:16">
      <c r="A6" s="245">
        <v>1</v>
      </c>
      <c r="B6" s="245">
        <v>2</v>
      </c>
      <c r="C6" s="209">
        <v>3</v>
      </c>
      <c r="D6" s="209"/>
      <c r="E6" s="209">
        <v>4</v>
      </c>
      <c r="F6" s="209">
        <v>5</v>
      </c>
      <c r="G6" s="209">
        <v>6</v>
      </c>
      <c r="H6" s="209">
        <v>7</v>
      </c>
      <c r="I6" s="209">
        <v>8</v>
      </c>
      <c r="J6" s="209">
        <v>9</v>
      </c>
      <c r="K6" s="209">
        <v>10</v>
      </c>
      <c r="L6" s="209">
        <v>11</v>
      </c>
      <c r="M6" s="209">
        <v>12</v>
      </c>
      <c r="N6" s="209">
        <v>13</v>
      </c>
      <c r="O6" s="209">
        <v>14</v>
      </c>
      <c r="P6" s="209">
        <v>15</v>
      </c>
    </row>
    <row r="7" ht="18.75" customHeight="1" spans="1:16">
      <c r="A7" s="198" t="s">
        <v>99</v>
      </c>
      <c r="B7" s="229" t="s">
        <v>100</v>
      </c>
      <c r="C7" s="23">
        <v>3200</v>
      </c>
      <c r="D7" s="246">
        <f>+C7/C48</f>
        <v>0.000101834258781437</v>
      </c>
      <c r="E7" s="23">
        <v>3200</v>
      </c>
      <c r="F7" s="23"/>
      <c r="G7" s="23">
        <v>3200</v>
      </c>
      <c r="H7" s="23"/>
      <c r="I7" s="23"/>
      <c r="J7" s="23"/>
      <c r="K7" s="23"/>
      <c r="L7" s="23"/>
      <c r="M7" s="23"/>
      <c r="N7" s="23"/>
      <c r="O7" s="23"/>
      <c r="P7" s="23"/>
    </row>
    <row r="8" ht="18.75" customHeight="1" spans="1:16">
      <c r="A8" s="247" t="s">
        <v>101</v>
      </c>
      <c r="B8" s="284" t="s">
        <v>102</v>
      </c>
      <c r="C8" s="23">
        <v>3200</v>
      </c>
      <c r="D8" s="23"/>
      <c r="E8" s="23">
        <v>3200</v>
      </c>
      <c r="F8" s="23"/>
      <c r="G8" s="23">
        <v>3200</v>
      </c>
      <c r="H8" s="23"/>
      <c r="I8" s="23"/>
      <c r="J8" s="23"/>
      <c r="K8" s="23"/>
      <c r="L8" s="23"/>
      <c r="M8" s="23"/>
      <c r="N8" s="23"/>
      <c r="O8" s="23"/>
      <c r="P8" s="23"/>
    </row>
    <row r="9" ht="18.75" customHeight="1" spans="1:16">
      <c r="A9" s="249" t="s">
        <v>103</v>
      </c>
      <c r="B9" s="285" t="s">
        <v>104</v>
      </c>
      <c r="C9" s="23">
        <v>3200</v>
      </c>
      <c r="D9" s="23"/>
      <c r="E9" s="23">
        <v>3200</v>
      </c>
      <c r="F9" s="23"/>
      <c r="G9" s="23">
        <v>3200</v>
      </c>
      <c r="H9" s="23"/>
      <c r="I9" s="23"/>
      <c r="J9" s="23"/>
      <c r="K9" s="23"/>
      <c r="L9" s="23"/>
      <c r="M9" s="23"/>
      <c r="N9" s="23"/>
      <c r="O9" s="23"/>
      <c r="P9" s="23"/>
    </row>
    <row r="10" ht="18.75" customHeight="1" spans="1:16">
      <c r="A10" s="198" t="s">
        <v>105</v>
      </c>
      <c r="B10" s="229" t="s">
        <v>106</v>
      </c>
      <c r="C10" s="23">
        <v>2337329.53</v>
      </c>
      <c r="D10" s="246">
        <f>+C10/C48</f>
        <v>0.0743813188173485</v>
      </c>
      <c r="E10" s="23">
        <v>2337329.53</v>
      </c>
      <c r="F10" s="23">
        <v>2337329.53</v>
      </c>
      <c r="G10" s="23"/>
      <c r="H10" s="23"/>
      <c r="I10" s="23"/>
      <c r="J10" s="23"/>
      <c r="K10" s="23"/>
      <c r="L10" s="23"/>
      <c r="M10" s="23"/>
      <c r="N10" s="23"/>
      <c r="O10" s="23"/>
      <c r="P10" s="23"/>
    </row>
    <row r="11" ht="18.75" customHeight="1" spans="1:16">
      <c r="A11" s="247" t="s">
        <v>107</v>
      </c>
      <c r="B11" s="284" t="s">
        <v>108</v>
      </c>
      <c r="C11" s="23">
        <v>2024276.72</v>
      </c>
      <c r="D11" s="23"/>
      <c r="E11" s="23">
        <v>2024276.72</v>
      </c>
      <c r="F11" s="23">
        <v>2024276.72</v>
      </c>
      <c r="G11" s="23"/>
      <c r="H11" s="23"/>
      <c r="I11" s="23"/>
      <c r="J11" s="23"/>
      <c r="K11" s="23"/>
      <c r="L11" s="23"/>
      <c r="M11" s="23"/>
      <c r="N11" s="23"/>
      <c r="O11" s="23"/>
      <c r="P11" s="23"/>
    </row>
    <row r="12" ht="18.75" customHeight="1" spans="1:16">
      <c r="A12" s="249" t="s">
        <v>109</v>
      </c>
      <c r="B12" s="285" t="s">
        <v>110</v>
      </c>
      <c r="C12" s="23">
        <v>678079.6</v>
      </c>
      <c r="D12" s="23"/>
      <c r="E12" s="23">
        <v>678079.6</v>
      </c>
      <c r="F12" s="23">
        <v>678079.6</v>
      </c>
      <c r="G12" s="23"/>
      <c r="H12" s="23"/>
      <c r="I12" s="23"/>
      <c r="J12" s="23"/>
      <c r="K12" s="23"/>
      <c r="L12" s="23"/>
      <c r="M12" s="23"/>
      <c r="N12" s="23"/>
      <c r="O12" s="23"/>
      <c r="P12" s="23"/>
    </row>
    <row r="13" ht="18.75" customHeight="1" spans="1:16">
      <c r="A13" s="249" t="s">
        <v>111</v>
      </c>
      <c r="B13" s="285" t="s">
        <v>112</v>
      </c>
      <c r="C13" s="23">
        <v>15600</v>
      </c>
      <c r="D13" s="23"/>
      <c r="E13" s="23">
        <v>15600</v>
      </c>
      <c r="F13" s="23">
        <v>15600</v>
      </c>
      <c r="G13" s="23"/>
      <c r="H13" s="23"/>
      <c r="I13" s="23"/>
      <c r="J13" s="23"/>
      <c r="K13" s="23"/>
      <c r="L13" s="23"/>
      <c r="M13" s="23"/>
      <c r="N13" s="23"/>
      <c r="O13" s="23"/>
      <c r="P13" s="23"/>
    </row>
    <row r="14" ht="18.75" customHeight="1" spans="1:16">
      <c r="A14" s="249" t="s">
        <v>113</v>
      </c>
      <c r="B14" s="285" t="s">
        <v>114</v>
      </c>
      <c r="C14" s="23">
        <v>1330597.12</v>
      </c>
      <c r="D14" s="23"/>
      <c r="E14" s="23">
        <v>1330597.12</v>
      </c>
      <c r="F14" s="23">
        <v>1330597.12</v>
      </c>
      <c r="G14" s="23"/>
      <c r="H14" s="23"/>
      <c r="I14" s="23"/>
      <c r="J14" s="23"/>
      <c r="K14" s="23"/>
      <c r="L14" s="23"/>
      <c r="M14" s="23"/>
      <c r="N14" s="23"/>
      <c r="O14" s="23"/>
      <c r="P14" s="23"/>
    </row>
    <row r="15" ht="18.75" customHeight="1" spans="1:16">
      <c r="A15" s="247" t="s">
        <v>115</v>
      </c>
      <c r="B15" s="284" t="s">
        <v>116</v>
      </c>
      <c r="C15" s="23">
        <v>148326</v>
      </c>
      <c r="D15" s="23"/>
      <c r="E15" s="23">
        <v>148326</v>
      </c>
      <c r="F15" s="23">
        <v>148326</v>
      </c>
      <c r="G15" s="23"/>
      <c r="H15" s="23"/>
      <c r="I15" s="23"/>
      <c r="J15" s="23"/>
      <c r="K15" s="23"/>
      <c r="L15" s="23"/>
      <c r="M15" s="23"/>
      <c r="N15" s="23"/>
      <c r="O15" s="23"/>
      <c r="P15" s="23"/>
    </row>
    <row r="16" ht="18.75" customHeight="1" spans="1:16">
      <c r="A16" s="249" t="s">
        <v>117</v>
      </c>
      <c r="B16" s="285" t="s">
        <v>118</v>
      </c>
      <c r="C16" s="23">
        <v>148326</v>
      </c>
      <c r="D16" s="23"/>
      <c r="E16" s="23">
        <v>148326</v>
      </c>
      <c r="F16" s="23">
        <v>148326</v>
      </c>
      <c r="G16" s="23"/>
      <c r="H16" s="23"/>
      <c r="I16" s="23"/>
      <c r="J16" s="23"/>
      <c r="K16" s="23"/>
      <c r="L16" s="23"/>
      <c r="M16" s="23"/>
      <c r="N16" s="23"/>
      <c r="O16" s="23"/>
      <c r="P16" s="23"/>
    </row>
    <row r="17" ht="18.75" customHeight="1" spans="1:16">
      <c r="A17" s="247" t="s">
        <v>119</v>
      </c>
      <c r="B17" s="284" t="s">
        <v>120</v>
      </c>
      <c r="C17" s="23">
        <v>115290.9</v>
      </c>
      <c r="D17" s="23"/>
      <c r="E17" s="23">
        <v>115290.9</v>
      </c>
      <c r="F17" s="23">
        <v>115290.9</v>
      </c>
      <c r="G17" s="23"/>
      <c r="H17" s="23"/>
      <c r="I17" s="23"/>
      <c r="J17" s="23"/>
      <c r="K17" s="23"/>
      <c r="L17" s="23"/>
      <c r="M17" s="23"/>
      <c r="N17" s="23"/>
      <c r="O17" s="23"/>
      <c r="P17" s="23"/>
    </row>
    <row r="18" ht="18.75" customHeight="1" spans="1:16">
      <c r="A18" s="249" t="s">
        <v>121</v>
      </c>
      <c r="B18" s="285" t="s">
        <v>122</v>
      </c>
      <c r="C18" s="23">
        <v>115290.9</v>
      </c>
      <c r="D18" s="23"/>
      <c r="E18" s="23">
        <v>115290.9</v>
      </c>
      <c r="F18" s="23">
        <v>115290.9</v>
      </c>
      <c r="G18" s="23"/>
      <c r="H18" s="23"/>
      <c r="I18" s="23"/>
      <c r="J18" s="23"/>
      <c r="K18" s="23"/>
      <c r="L18" s="23"/>
      <c r="M18" s="23"/>
      <c r="N18" s="23"/>
      <c r="O18" s="23"/>
      <c r="P18" s="23"/>
    </row>
    <row r="19" ht="18.75" customHeight="1" spans="1:16">
      <c r="A19" s="247" t="s">
        <v>123</v>
      </c>
      <c r="B19" s="284" t="s">
        <v>124</v>
      </c>
      <c r="C19" s="23">
        <v>49435.91</v>
      </c>
      <c r="D19" s="23"/>
      <c r="E19" s="23">
        <v>49435.91</v>
      </c>
      <c r="F19" s="23">
        <v>49435.91</v>
      </c>
      <c r="G19" s="23"/>
      <c r="H19" s="23"/>
      <c r="I19" s="23"/>
      <c r="J19" s="23"/>
      <c r="K19" s="23"/>
      <c r="L19" s="23"/>
      <c r="M19" s="23"/>
      <c r="N19" s="23"/>
      <c r="O19" s="23"/>
      <c r="P19" s="23"/>
    </row>
    <row r="20" ht="18.75" customHeight="1" spans="1:16">
      <c r="A20" s="249" t="s">
        <v>125</v>
      </c>
      <c r="B20" s="285" t="s">
        <v>124</v>
      </c>
      <c r="C20" s="23">
        <v>49435.91</v>
      </c>
      <c r="D20" s="23"/>
      <c r="E20" s="23">
        <v>49435.91</v>
      </c>
      <c r="F20" s="23">
        <v>49435.91</v>
      </c>
      <c r="G20" s="23"/>
      <c r="H20" s="23"/>
      <c r="I20" s="23"/>
      <c r="J20" s="23"/>
      <c r="K20" s="23"/>
      <c r="L20" s="23"/>
      <c r="M20" s="23"/>
      <c r="N20" s="23"/>
      <c r="O20" s="23"/>
      <c r="P20" s="23"/>
    </row>
    <row r="21" ht="18.75" customHeight="1" spans="1:16">
      <c r="A21" s="198" t="s">
        <v>126</v>
      </c>
      <c r="B21" s="229" t="s">
        <v>127</v>
      </c>
      <c r="C21" s="23">
        <v>680239.75</v>
      </c>
      <c r="D21" s="246">
        <f>+C21/C48</f>
        <v>0.0216474096046626</v>
      </c>
      <c r="E21" s="23">
        <v>680239.75</v>
      </c>
      <c r="F21" s="23">
        <v>680239.75</v>
      </c>
      <c r="G21" s="23"/>
      <c r="H21" s="23"/>
      <c r="I21" s="23"/>
      <c r="J21" s="23"/>
      <c r="K21" s="23"/>
      <c r="L21" s="23"/>
      <c r="M21" s="23"/>
      <c r="N21" s="23"/>
      <c r="O21" s="23"/>
      <c r="P21" s="23"/>
    </row>
    <row r="22" ht="18.75" customHeight="1" spans="1:16">
      <c r="A22" s="247" t="s">
        <v>128</v>
      </c>
      <c r="B22" s="284" t="s">
        <v>129</v>
      </c>
      <c r="C22" s="23">
        <v>680239.75</v>
      </c>
      <c r="D22" s="23"/>
      <c r="E22" s="23">
        <v>680239.75</v>
      </c>
      <c r="F22" s="23">
        <v>680239.75</v>
      </c>
      <c r="G22" s="23"/>
      <c r="H22" s="23"/>
      <c r="I22" s="23"/>
      <c r="J22" s="23"/>
      <c r="K22" s="23"/>
      <c r="L22" s="23"/>
      <c r="M22" s="23"/>
      <c r="N22" s="23"/>
      <c r="O22" s="23"/>
      <c r="P22" s="23"/>
    </row>
    <row r="23" ht="18.75" customHeight="1" spans="1:16">
      <c r="A23" s="249" t="s">
        <v>130</v>
      </c>
      <c r="B23" s="285" t="s">
        <v>131</v>
      </c>
      <c r="C23" s="23">
        <v>85278.67</v>
      </c>
      <c r="D23" s="23"/>
      <c r="E23" s="23">
        <v>85278.67</v>
      </c>
      <c r="F23" s="23">
        <v>85278.67</v>
      </c>
      <c r="G23" s="23"/>
      <c r="H23" s="23"/>
      <c r="I23" s="23"/>
      <c r="J23" s="23"/>
      <c r="K23" s="23"/>
      <c r="L23" s="23"/>
      <c r="M23" s="23"/>
      <c r="N23" s="23"/>
      <c r="O23" s="23"/>
      <c r="P23" s="23"/>
    </row>
    <row r="24" ht="18.75" customHeight="1" spans="1:16">
      <c r="A24" s="249" t="s">
        <v>132</v>
      </c>
      <c r="B24" s="285" t="s">
        <v>133</v>
      </c>
      <c r="C24" s="23">
        <v>488299.94</v>
      </c>
      <c r="D24" s="23"/>
      <c r="E24" s="23">
        <v>488299.94</v>
      </c>
      <c r="F24" s="23">
        <v>488299.94</v>
      </c>
      <c r="G24" s="23"/>
      <c r="H24" s="23"/>
      <c r="I24" s="23"/>
      <c r="J24" s="23"/>
      <c r="K24" s="23"/>
      <c r="L24" s="23"/>
      <c r="M24" s="23"/>
      <c r="N24" s="23"/>
      <c r="O24" s="23"/>
      <c r="P24" s="23"/>
    </row>
    <row r="25" ht="18.75" customHeight="1" spans="1:16">
      <c r="A25" s="249" t="s">
        <v>134</v>
      </c>
      <c r="B25" s="285" t="s">
        <v>135</v>
      </c>
      <c r="C25" s="23">
        <v>60840</v>
      </c>
      <c r="D25" s="23"/>
      <c r="E25" s="23">
        <v>60840</v>
      </c>
      <c r="F25" s="23">
        <v>60840</v>
      </c>
      <c r="G25" s="23"/>
      <c r="H25" s="23"/>
      <c r="I25" s="23"/>
      <c r="J25" s="23"/>
      <c r="K25" s="23"/>
      <c r="L25" s="23"/>
      <c r="M25" s="23"/>
      <c r="N25" s="23"/>
      <c r="O25" s="23"/>
      <c r="P25" s="23"/>
    </row>
    <row r="26" ht="18.75" customHeight="1" spans="1:16">
      <c r="A26" s="249" t="s">
        <v>136</v>
      </c>
      <c r="B26" s="285" t="s">
        <v>137</v>
      </c>
      <c r="C26" s="23">
        <v>45821.14</v>
      </c>
      <c r="D26" s="23"/>
      <c r="E26" s="23">
        <v>45821.14</v>
      </c>
      <c r="F26" s="23">
        <v>45821.14</v>
      </c>
      <c r="G26" s="23"/>
      <c r="H26" s="23"/>
      <c r="I26" s="23"/>
      <c r="J26" s="23"/>
      <c r="K26" s="23"/>
      <c r="L26" s="23"/>
      <c r="M26" s="23"/>
      <c r="N26" s="23"/>
      <c r="O26" s="23"/>
      <c r="P26" s="23"/>
    </row>
    <row r="27" ht="18.75" customHeight="1" spans="1:16">
      <c r="A27" s="198" t="s">
        <v>138</v>
      </c>
      <c r="B27" s="229" t="s">
        <v>139</v>
      </c>
      <c r="C27" s="23">
        <v>965600</v>
      </c>
      <c r="D27" s="246">
        <f>+C27/C48</f>
        <v>0.0307284875872987</v>
      </c>
      <c r="E27" s="23">
        <v>500000</v>
      </c>
      <c r="F27" s="23"/>
      <c r="G27" s="23">
        <v>500000</v>
      </c>
      <c r="H27" s="23">
        <v>465600</v>
      </c>
      <c r="I27" s="23"/>
      <c r="J27" s="23"/>
      <c r="K27" s="23"/>
      <c r="L27" s="23"/>
      <c r="M27" s="23"/>
      <c r="N27" s="23"/>
      <c r="O27" s="23"/>
      <c r="P27" s="23"/>
    </row>
    <row r="28" ht="18.75" customHeight="1" spans="1:16">
      <c r="A28" s="247" t="s">
        <v>140</v>
      </c>
      <c r="B28" s="284" t="s">
        <v>141</v>
      </c>
      <c r="C28" s="23">
        <v>465600</v>
      </c>
      <c r="D28" s="23"/>
      <c r="E28" s="23"/>
      <c r="F28" s="23"/>
      <c r="G28" s="23"/>
      <c r="H28" s="23">
        <v>465600</v>
      </c>
      <c r="I28" s="23"/>
      <c r="J28" s="23"/>
      <c r="K28" s="23"/>
      <c r="L28" s="23"/>
      <c r="M28" s="23"/>
      <c r="N28" s="23"/>
      <c r="O28" s="23"/>
      <c r="P28" s="23"/>
    </row>
    <row r="29" ht="18.75" customHeight="1" spans="1:16">
      <c r="A29" s="249" t="s">
        <v>142</v>
      </c>
      <c r="B29" s="285" t="s">
        <v>143</v>
      </c>
      <c r="C29" s="23">
        <v>465600</v>
      </c>
      <c r="D29" s="23"/>
      <c r="E29" s="23"/>
      <c r="F29" s="23"/>
      <c r="G29" s="23"/>
      <c r="H29" s="23">
        <v>465600</v>
      </c>
      <c r="I29" s="23"/>
      <c r="J29" s="23"/>
      <c r="K29" s="23"/>
      <c r="L29" s="23"/>
      <c r="M29" s="23"/>
      <c r="N29" s="23"/>
      <c r="O29" s="23"/>
      <c r="P29" s="23"/>
    </row>
    <row r="30" ht="18.75" customHeight="1" spans="1:16">
      <c r="A30" s="247" t="s">
        <v>144</v>
      </c>
      <c r="B30" s="284" t="s">
        <v>145</v>
      </c>
      <c r="C30" s="23">
        <v>500000</v>
      </c>
      <c r="D30" s="23"/>
      <c r="E30" s="23">
        <v>500000</v>
      </c>
      <c r="F30" s="23"/>
      <c r="G30" s="23">
        <v>500000</v>
      </c>
      <c r="H30" s="23"/>
      <c r="I30" s="23"/>
      <c r="J30" s="23"/>
      <c r="K30" s="23"/>
      <c r="L30" s="23"/>
      <c r="M30" s="23"/>
      <c r="N30" s="23"/>
      <c r="O30" s="23"/>
      <c r="P30" s="23"/>
    </row>
    <row r="31" ht="18.75" customHeight="1" spans="1:16">
      <c r="A31" s="249" t="s">
        <v>146</v>
      </c>
      <c r="B31" s="285" t="s">
        <v>145</v>
      </c>
      <c r="C31" s="23">
        <v>500000</v>
      </c>
      <c r="D31" s="23"/>
      <c r="E31" s="23">
        <v>500000</v>
      </c>
      <c r="F31" s="23"/>
      <c r="G31" s="23">
        <v>500000</v>
      </c>
      <c r="H31" s="23"/>
      <c r="I31" s="23"/>
      <c r="J31" s="23"/>
      <c r="K31" s="23"/>
      <c r="L31" s="23"/>
      <c r="M31" s="23"/>
      <c r="N31" s="23"/>
      <c r="O31" s="23"/>
      <c r="P31" s="23"/>
    </row>
    <row r="32" ht="18.75" customHeight="1" spans="1:16">
      <c r="A32" s="198" t="s">
        <v>147</v>
      </c>
      <c r="B32" s="229" t="s">
        <v>148</v>
      </c>
      <c r="C32" s="23">
        <v>26439292.56</v>
      </c>
      <c r="D32" s="246">
        <f>+C32/C48</f>
        <v>0.841383050172866</v>
      </c>
      <c r="E32" s="23">
        <v>26439292.56</v>
      </c>
      <c r="F32" s="23">
        <v>10402492.56</v>
      </c>
      <c r="G32" s="23">
        <v>16036800</v>
      </c>
      <c r="H32" s="23"/>
      <c r="I32" s="23"/>
      <c r="J32" s="23"/>
      <c r="K32" s="23"/>
      <c r="L32" s="23"/>
      <c r="M32" s="23"/>
      <c r="N32" s="23"/>
      <c r="O32" s="23"/>
      <c r="P32" s="23"/>
    </row>
    <row r="33" ht="18.75" customHeight="1" spans="1:16">
      <c r="A33" s="247" t="s">
        <v>149</v>
      </c>
      <c r="B33" s="284" t="s">
        <v>150</v>
      </c>
      <c r="C33" s="23">
        <v>26439292.56</v>
      </c>
      <c r="D33" s="23"/>
      <c r="E33" s="23">
        <v>26439292.56</v>
      </c>
      <c r="F33" s="23">
        <v>10402492.56</v>
      </c>
      <c r="G33" s="23">
        <v>16036800</v>
      </c>
      <c r="H33" s="23"/>
      <c r="I33" s="23"/>
      <c r="J33" s="23"/>
      <c r="K33" s="23"/>
      <c r="L33" s="23"/>
      <c r="M33" s="23"/>
      <c r="N33" s="23"/>
      <c r="O33" s="23"/>
      <c r="P33" s="23"/>
    </row>
    <row r="34" ht="18.75" customHeight="1" spans="1:16">
      <c r="A34" s="249" t="s">
        <v>151</v>
      </c>
      <c r="B34" s="285" t="s">
        <v>152</v>
      </c>
      <c r="C34" s="23">
        <v>1756752.16</v>
      </c>
      <c r="D34" s="23"/>
      <c r="E34" s="23">
        <v>1756752.16</v>
      </c>
      <c r="F34" s="23">
        <v>1756752.16</v>
      </c>
      <c r="G34" s="23"/>
      <c r="H34" s="23"/>
      <c r="I34" s="23"/>
      <c r="J34" s="23"/>
      <c r="K34" s="23"/>
      <c r="L34" s="23"/>
      <c r="M34" s="23"/>
      <c r="N34" s="23"/>
      <c r="O34" s="23"/>
      <c r="P34" s="23"/>
    </row>
    <row r="35" ht="18.75" customHeight="1" spans="1:16">
      <c r="A35" s="249" t="s">
        <v>153</v>
      </c>
      <c r="B35" s="285" t="s">
        <v>154</v>
      </c>
      <c r="C35" s="23">
        <v>1713500</v>
      </c>
      <c r="D35" s="23"/>
      <c r="E35" s="23">
        <v>1713500</v>
      </c>
      <c r="F35" s="23"/>
      <c r="G35" s="23">
        <v>1713500</v>
      </c>
      <c r="H35" s="23"/>
      <c r="I35" s="23"/>
      <c r="J35" s="23"/>
      <c r="K35" s="23"/>
      <c r="L35" s="23"/>
      <c r="M35" s="23"/>
      <c r="N35" s="23"/>
      <c r="O35" s="23"/>
      <c r="P35" s="23"/>
    </row>
    <row r="36" ht="18.75" customHeight="1" spans="1:16">
      <c r="A36" s="249" t="s">
        <v>155</v>
      </c>
      <c r="B36" s="285" t="s">
        <v>156</v>
      </c>
      <c r="C36" s="23">
        <v>3340000</v>
      </c>
      <c r="D36" s="23"/>
      <c r="E36" s="23">
        <v>3340000</v>
      </c>
      <c r="F36" s="23"/>
      <c r="G36" s="23">
        <v>3340000</v>
      </c>
      <c r="H36" s="23"/>
      <c r="I36" s="23"/>
      <c r="J36" s="23"/>
      <c r="K36" s="23"/>
      <c r="L36" s="23"/>
      <c r="M36" s="23"/>
      <c r="N36" s="23"/>
      <c r="O36" s="23"/>
      <c r="P36" s="23"/>
    </row>
    <row r="37" ht="18.75" customHeight="1" spans="1:16">
      <c r="A37" s="249" t="s">
        <v>157</v>
      </c>
      <c r="B37" s="285" t="s">
        <v>158</v>
      </c>
      <c r="C37" s="23">
        <v>1580000</v>
      </c>
      <c r="D37" s="23"/>
      <c r="E37" s="23">
        <v>1580000</v>
      </c>
      <c r="F37" s="23"/>
      <c r="G37" s="23">
        <v>1580000</v>
      </c>
      <c r="H37" s="23"/>
      <c r="I37" s="23"/>
      <c r="J37" s="23"/>
      <c r="K37" s="23"/>
      <c r="L37" s="23"/>
      <c r="M37" s="23"/>
      <c r="N37" s="23"/>
      <c r="O37" s="23"/>
      <c r="P37" s="23"/>
    </row>
    <row r="38" ht="18.75" customHeight="1" spans="1:16">
      <c r="A38" s="249" t="s">
        <v>159</v>
      </c>
      <c r="B38" s="285" t="s">
        <v>160</v>
      </c>
      <c r="C38" s="23">
        <v>4850000</v>
      </c>
      <c r="D38" s="23"/>
      <c r="E38" s="23">
        <v>4850000</v>
      </c>
      <c r="F38" s="23"/>
      <c r="G38" s="23">
        <v>4850000</v>
      </c>
      <c r="H38" s="23"/>
      <c r="I38" s="23"/>
      <c r="J38" s="23"/>
      <c r="K38" s="23"/>
      <c r="L38" s="23"/>
      <c r="M38" s="23"/>
      <c r="N38" s="23"/>
      <c r="O38" s="23"/>
      <c r="P38" s="23"/>
    </row>
    <row r="39" ht="18.75" customHeight="1" spans="1:16">
      <c r="A39" s="249" t="s">
        <v>161</v>
      </c>
      <c r="B39" s="285" t="s">
        <v>162</v>
      </c>
      <c r="C39" s="23">
        <v>863300</v>
      </c>
      <c r="D39" s="23"/>
      <c r="E39" s="23">
        <v>863300</v>
      </c>
      <c r="F39" s="23"/>
      <c r="G39" s="23">
        <v>863300</v>
      </c>
      <c r="H39" s="23"/>
      <c r="I39" s="23"/>
      <c r="J39" s="23"/>
      <c r="K39" s="23"/>
      <c r="L39" s="23"/>
      <c r="M39" s="23"/>
      <c r="N39" s="23"/>
      <c r="O39" s="23"/>
      <c r="P39" s="23"/>
    </row>
    <row r="40" ht="18.75" customHeight="1" spans="1:16">
      <c r="A40" s="249" t="s">
        <v>163</v>
      </c>
      <c r="B40" s="285" t="s">
        <v>164</v>
      </c>
      <c r="C40" s="23">
        <v>1110000</v>
      </c>
      <c r="D40" s="23"/>
      <c r="E40" s="23">
        <v>1110000</v>
      </c>
      <c r="F40" s="23"/>
      <c r="G40" s="23">
        <v>1110000</v>
      </c>
      <c r="H40" s="23"/>
      <c r="I40" s="23"/>
      <c r="J40" s="23"/>
      <c r="K40" s="23"/>
      <c r="L40" s="23"/>
      <c r="M40" s="23"/>
      <c r="N40" s="23"/>
      <c r="O40" s="23"/>
      <c r="P40" s="23"/>
    </row>
    <row r="41" ht="18.75" customHeight="1" spans="1:16">
      <c r="A41" s="249" t="s">
        <v>165</v>
      </c>
      <c r="B41" s="285" t="s">
        <v>166</v>
      </c>
      <c r="C41" s="23">
        <v>300000</v>
      </c>
      <c r="D41" s="23"/>
      <c r="E41" s="23">
        <v>300000</v>
      </c>
      <c r="F41" s="23"/>
      <c r="G41" s="23">
        <v>300000</v>
      </c>
      <c r="H41" s="23"/>
      <c r="I41" s="23"/>
      <c r="J41" s="23"/>
      <c r="K41" s="23"/>
      <c r="L41" s="23"/>
      <c r="M41" s="23"/>
      <c r="N41" s="23"/>
      <c r="O41" s="23"/>
      <c r="P41" s="23"/>
    </row>
    <row r="42" ht="18.75" customHeight="1" spans="1:16">
      <c r="A42" s="249" t="s">
        <v>167</v>
      </c>
      <c r="B42" s="285" t="s">
        <v>168</v>
      </c>
      <c r="C42" s="23">
        <v>8645740.4</v>
      </c>
      <c r="D42" s="23"/>
      <c r="E42" s="23">
        <v>8645740.4</v>
      </c>
      <c r="F42" s="23">
        <v>8645740.4</v>
      </c>
      <c r="G42" s="23"/>
      <c r="H42" s="23"/>
      <c r="I42" s="23"/>
      <c r="J42" s="23"/>
      <c r="K42" s="23"/>
      <c r="L42" s="23"/>
      <c r="M42" s="23"/>
      <c r="N42" s="23"/>
      <c r="O42" s="23"/>
      <c r="P42" s="23"/>
    </row>
    <row r="43" ht="18.75" customHeight="1" spans="1:16">
      <c r="A43" s="249" t="s">
        <v>169</v>
      </c>
      <c r="B43" s="285" t="s">
        <v>170</v>
      </c>
      <c r="C43" s="23">
        <v>660000</v>
      </c>
      <c r="D43" s="23"/>
      <c r="E43" s="23">
        <v>660000</v>
      </c>
      <c r="F43" s="23"/>
      <c r="G43" s="23">
        <v>660000</v>
      </c>
      <c r="H43" s="23"/>
      <c r="I43" s="23"/>
      <c r="J43" s="23"/>
      <c r="K43" s="23"/>
      <c r="L43" s="23"/>
      <c r="M43" s="23"/>
      <c r="N43" s="23"/>
      <c r="O43" s="23"/>
      <c r="P43" s="23"/>
    </row>
    <row r="44" ht="18.75" customHeight="1" spans="1:16">
      <c r="A44" s="249" t="s">
        <v>171</v>
      </c>
      <c r="B44" s="285" t="s">
        <v>172</v>
      </c>
      <c r="C44" s="23">
        <v>1620000</v>
      </c>
      <c r="D44" s="23"/>
      <c r="E44" s="23">
        <v>1620000</v>
      </c>
      <c r="F44" s="23"/>
      <c r="G44" s="23">
        <v>1620000</v>
      </c>
      <c r="H44" s="23"/>
      <c r="I44" s="23"/>
      <c r="J44" s="23"/>
      <c r="K44" s="23"/>
      <c r="L44" s="23"/>
      <c r="M44" s="23"/>
      <c r="N44" s="23"/>
      <c r="O44" s="23"/>
      <c r="P44" s="23"/>
    </row>
    <row r="45" ht="18.75" customHeight="1" spans="1:16">
      <c r="A45" s="198" t="s">
        <v>173</v>
      </c>
      <c r="B45" s="229" t="s">
        <v>174</v>
      </c>
      <c r="C45" s="23">
        <v>997947.84</v>
      </c>
      <c r="D45" s="246">
        <f>+C45/C48</f>
        <v>0.0317578995590426</v>
      </c>
      <c r="E45" s="23">
        <v>997947.84</v>
      </c>
      <c r="F45" s="23">
        <v>997947.84</v>
      </c>
      <c r="G45" s="23"/>
      <c r="H45" s="23"/>
      <c r="I45" s="23"/>
      <c r="J45" s="23"/>
      <c r="K45" s="23"/>
      <c r="L45" s="23"/>
      <c r="M45" s="23"/>
      <c r="N45" s="23"/>
      <c r="O45" s="23"/>
      <c r="P45" s="23"/>
    </row>
    <row r="46" ht="18.75" customHeight="1" spans="1:16">
      <c r="A46" s="247" t="s">
        <v>175</v>
      </c>
      <c r="B46" s="284" t="s">
        <v>176</v>
      </c>
      <c r="C46" s="23">
        <v>997947.84</v>
      </c>
      <c r="D46" s="246"/>
      <c r="E46" s="23">
        <v>997947.84</v>
      </c>
      <c r="F46" s="23">
        <v>997947.84</v>
      </c>
      <c r="G46" s="23"/>
      <c r="H46" s="23"/>
      <c r="I46" s="23"/>
      <c r="J46" s="23"/>
      <c r="K46" s="23"/>
      <c r="L46" s="23"/>
      <c r="M46" s="23"/>
      <c r="N46" s="23"/>
      <c r="O46" s="23"/>
      <c r="P46" s="23"/>
    </row>
    <row r="47" ht="18.75" customHeight="1" spans="1:16">
      <c r="A47" s="249" t="s">
        <v>177</v>
      </c>
      <c r="B47" s="285" t="s">
        <v>178</v>
      </c>
      <c r="C47" s="23">
        <v>997947.84</v>
      </c>
      <c r="D47" s="23"/>
      <c r="E47" s="23">
        <v>997947.84</v>
      </c>
      <c r="F47" s="23">
        <v>997947.84</v>
      </c>
      <c r="G47" s="23"/>
      <c r="H47" s="23"/>
      <c r="I47" s="23"/>
      <c r="J47" s="23"/>
      <c r="K47" s="23"/>
      <c r="L47" s="23"/>
      <c r="M47" s="23"/>
      <c r="N47" s="23"/>
      <c r="O47" s="23"/>
      <c r="P47" s="23"/>
    </row>
    <row r="48" ht="18.75" customHeight="1" spans="1:16">
      <c r="A48" s="251" t="s">
        <v>179</v>
      </c>
      <c r="B48" s="252" t="s">
        <v>179</v>
      </c>
      <c r="C48" s="23">
        <v>31423609.68</v>
      </c>
      <c r="D48" s="23"/>
      <c r="E48" s="23">
        <v>30958009.68</v>
      </c>
      <c r="F48" s="23">
        <v>14418009.68</v>
      </c>
      <c r="G48" s="23">
        <v>16540000</v>
      </c>
      <c r="H48" s="23">
        <v>465600</v>
      </c>
      <c r="I48" s="23"/>
      <c r="J48" s="23"/>
      <c r="K48" s="23"/>
      <c r="L48" s="23"/>
      <c r="M48" s="23"/>
      <c r="N48" s="23"/>
      <c r="O48" s="23"/>
      <c r="P48" s="23"/>
    </row>
  </sheetData>
  <mergeCells count="11">
    <mergeCell ref="A2:P2"/>
    <mergeCell ref="A3:M3"/>
    <mergeCell ref="E4:G4"/>
    <mergeCell ref="K4:P4"/>
    <mergeCell ref="A48:B48"/>
    <mergeCell ref="A4:A5"/>
    <mergeCell ref="B4:B5"/>
    <mergeCell ref="C4:C5"/>
    <mergeCell ref="H4:H5"/>
    <mergeCell ref="I4:I5"/>
    <mergeCell ref="J4:J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152" t="s">
        <v>180</v>
      </c>
    </row>
    <row r="2" ht="36" customHeight="1" spans="1:4">
      <c r="A2" s="5" t="str">
        <f>"2025"&amp;"年部门财政拨款收支预算总表"</f>
        <v>2025年部门财政拨款收支预算总表</v>
      </c>
      <c r="B2" s="227"/>
      <c r="C2" s="227"/>
      <c r="D2" s="227"/>
    </row>
    <row r="3" ht="18.75" customHeight="1" spans="1:4">
      <c r="A3" s="7" t="str">
        <f>"单位名称："&amp;"双江拉祜族佤族布朗族傣族自治县水务局"</f>
        <v>单位名称：双江拉祜族佤族布朗族傣族自治县水务局</v>
      </c>
      <c r="B3" s="228"/>
      <c r="C3" s="228"/>
      <c r="D3" s="152" t="s">
        <v>1</v>
      </c>
    </row>
    <row r="4" ht="18.75" customHeight="1" spans="1:4">
      <c r="A4" s="12" t="s">
        <v>2</v>
      </c>
      <c r="B4" s="14"/>
      <c r="C4" s="12" t="s">
        <v>3</v>
      </c>
      <c r="D4" s="14"/>
    </row>
    <row r="5" ht="18.75" customHeight="1" spans="1:4">
      <c r="A5" s="184" t="s">
        <v>4</v>
      </c>
      <c r="B5" s="160" t="str">
        <f>"2025"&amp;"年预算数"</f>
        <v>2025年预算数</v>
      </c>
      <c r="C5" s="184" t="s">
        <v>181</v>
      </c>
      <c r="D5" s="160" t="str">
        <f>"2025"&amp;"年预算数"</f>
        <v>2025年预算数</v>
      </c>
    </row>
    <row r="6" ht="18.75" customHeight="1" spans="1:4">
      <c r="A6" s="145"/>
      <c r="B6" s="18"/>
      <c r="C6" s="145"/>
      <c r="D6" s="18"/>
    </row>
    <row r="7" ht="18.75" customHeight="1" spans="1:4">
      <c r="A7" s="229" t="s">
        <v>182</v>
      </c>
      <c r="B7" s="23">
        <v>20383609.68</v>
      </c>
      <c r="C7" s="22" t="s">
        <v>183</v>
      </c>
      <c r="D7" s="23">
        <v>31423609.68</v>
      </c>
    </row>
    <row r="8" ht="18.75" customHeight="1" spans="1:4">
      <c r="A8" s="230" t="s">
        <v>184</v>
      </c>
      <c r="B8" s="23">
        <v>19918009.68</v>
      </c>
      <c r="C8" s="22" t="s">
        <v>185</v>
      </c>
      <c r="D8" s="23">
        <v>3200</v>
      </c>
    </row>
    <row r="9" ht="18.75" customHeight="1" spans="1:4">
      <c r="A9" s="230" t="s">
        <v>186</v>
      </c>
      <c r="B9" s="23">
        <v>465600</v>
      </c>
      <c r="C9" s="22" t="s">
        <v>187</v>
      </c>
      <c r="D9" s="23"/>
    </row>
    <row r="10" ht="18.75" customHeight="1" spans="1:4">
      <c r="A10" s="230" t="s">
        <v>188</v>
      </c>
      <c r="B10" s="23"/>
      <c r="C10" s="22" t="s">
        <v>189</v>
      </c>
      <c r="D10" s="23"/>
    </row>
    <row r="11" ht="18.75" customHeight="1" spans="1:4">
      <c r="A11" s="231" t="s">
        <v>190</v>
      </c>
      <c r="B11" s="23">
        <v>11040000</v>
      </c>
      <c r="C11" s="232" t="s">
        <v>191</v>
      </c>
      <c r="D11" s="23"/>
    </row>
    <row r="12" ht="18.75" customHeight="1" spans="1:4">
      <c r="A12" s="233" t="s">
        <v>184</v>
      </c>
      <c r="B12" s="23">
        <v>11040000</v>
      </c>
      <c r="C12" s="234" t="s">
        <v>192</v>
      </c>
      <c r="D12" s="23"/>
    </row>
    <row r="13" ht="18.75" customHeight="1" spans="1:4">
      <c r="A13" s="233" t="s">
        <v>186</v>
      </c>
      <c r="B13" s="23"/>
      <c r="C13" s="234" t="s">
        <v>193</v>
      </c>
      <c r="D13" s="23"/>
    </row>
    <row r="14" ht="18.75" customHeight="1" spans="1:4">
      <c r="A14" s="233" t="s">
        <v>188</v>
      </c>
      <c r="B14" s="23"/>
      <c r="C14" s="234" t="s">
        <v>194</v>
      </c>
      <c r="D14" s="23"/>
    </row>
    <row r="15" ht="18.75" customHeight="1" spans="1:4">
      <c r="A15" s="233" t="s">
        <v>26</v>
      </c>
      <c r="B15" s="23"/>
      <c r="C15" s="234" t="s">
        <v>195</v>
      </c>
      <c r="D15" s="23">
        <v>2337329.53</v>
      </c>
    </row>
    <row r="16" ht="18.75" customHeight="1" spans="1:4">
      <c r="A16" s="233" t="s">
        <v>26</v>
      </c>
      <c r="B16" s="23" t="s">
        <v>26</v>
      </c>
      <c r="C16" s="234" t="s">
        <v>196</v>
      </c>
      <c r="D16" s="23">
        <v>680239.75</v>
      </c>
    </row>
    <row r="17" ht="18.75" customHeight="1" spans="1:4">
      <c r="A17" s="235" t="s">
        <v>26</v>
      </c>
      <c r="B17" s="23" t="s">
        <v>26</v>
      </c>
      <c r="C17" s="234" t="s">
        <v>197</v>
      </c>
      <c r="D17" s="23"/>
    </row>
    <row r="18" ht="18.75" customHeight="1" spans="1:4">
      <c r="A18" s="235" t="s">
        <v>26</v>
      </c>
      <c r="B18" s="23" t="s">
        <v>26</v>
      </c>
      <c r="C18" s="234" t="s">
        <v>198</v>
      </c>
      <c r="D18" s="23">
        <v>965600</v>
      </c>
    </row>
    <row r="19" ht="18.75" customHeight="1" spans="1:4">
      <c r="A19" s="236" t="s">
        <v>26</v>
      </c>
      <c r="B19" s="23" t="s">
        <v>26</v>
      </c>
      <c r="C19" s="234" t="s">
        <v>199</v>
      </c>
      <c r="D19" s="23">
        <v>26439292.56</v>
      </c>
    </row>
    <row r="20" ht="18.75" customHeight="1" spans="1:4">
      <c r="A20" s="236" t="s">
        <v>26</v>
      </c>
      <c r="B20" s="23" t="s">
        <v>26</v>
      </c>
      <c r="C20" s="234" t="s">
        <v>200</v>
      </c>
      <c r="D20" s="23"/>
    </row>
    <row r="21" ht="18.75" customHeight="1" spans="1:4">
      <c r="A21" s="236" t="s">
        <v>26</v>
      </c>
      <c r="B21" s="23" t="s">
        <v>26</v>
      </c>
      <c r="C21" s="234" t="s">
        <v>201</v>
      </c>
      <c r="D21" s="23"/>
    </row>
    <row r="22" ht="18.75" customHeight="1" spans="1:4">
      <c r="A22" s="236" t="s">
        <v>26</v>
      </c>
      <c r="B22" s="23" t="s">
        <v>26</v>
      </c>
      <c r="C22" s="234" t="s">
        <v>202</v>
      </c>
      <c r="D22" s="23"/>
    </row>
    <row r="23" ht="18.75" customHeight="1" spans="1:4">
      <c r="A23" s="236" t="s">
        <v>26</v>
      </c>
      <c r="B23" s="23" t="s">
        <v>26</v>
      </c>
      <c r="C23" s="234" t="s">
        <v>203</v>
      </c>
      <c r="D23" s="23"/>
    </row>
    <row r="24" ht="18.75" customHeight="1" spans="1:4">
      <c r="A24" s="236" t="s">
        <v>26</v>
      </c>
      <c r="B24" s="23" t="s">
        <v>26</v>
      </c>
      <c r="C24" s="234" t="s">
        <v>204</v>
      </c>
      <c r="D24" s="23"/>
    </row>
    <row r="25" ht="18.75" customHeight="1" spans="1:4">
      <c r="A25" s="236" t="s">
        <v>26</v>
      </c>
      <c r="B25" s="23" t="s">
        <v>26</v>
      </c>
      <c r="C25" s="234" t="s">
        <v>205</v>
      </c>
      <c r="D25" s="23"/>
    </row>
    <row r="26" ht="18.75" customHeight="1" spans="1:4">
      <c r="A26" s="236" t="s">
        <v>26</v>
      </c>
      <c r="B26" s="23" t="s">
        <v>26</v>
      </c>
      <c r="C26" s="234" t="s">
        <v>206</v>
      </c>
      <c r="D26" s="23">
        <v>997947.84</v>
      </c>
    </row>
    <row r="27" ht="18.75" customHeight="1" spans="1:4">
      <c r="A27" s="236" t="s">
        <v>26</v>
      </c>
      <c r="B27" s="23" t="s">
        <v>26</v>
      </c>
      <c r="C27" s="234" t="s">
        <v>207</v>
      </c>
      <c r="D27" s="23"/>
    </row>
    <row r="28" ht="18.75" customHeight="1" spans="1:4">
      <c r="A28" s="236" t="s">
        <v>26</v>
      </c>
      <c r="B28" s="23" t="s">
        <v>26</v>
      </c>
      <c r="C28" s="234" t="s">
        <v>208</v>
      </c>
      <c r="D28" s="23"/>
    </row>
    <row r="29" ht="18.75" customHeight="1" spans="1:4">
      <c r="A29" s="236" t="s">
        <v>26</v>
      </c>
      <c r="B29" s="23" t="s">
        <v>26</v>
      </c>
      <c r="C29" s="234" t="s">
        <v>209</v>
      </c>
      <c r="D29" s="23"/>
    </row>
    <row r="30" ht="18.75" customHeight="1" spans="1:4">
      <c r="A30" s="236" t="s">
        <v>26</v>
      </c>
      <c r="B30" s="23" t="s">
        <v>26</v>
      </c>
      <c r="C30" s="234" t="s">
        <v>210</v>
      </c>
      <c r="D30" s="23"/>
    </row>
    <row r="31" ht="18.75" customHeight="1" spans="1:4">
      <c r="A31" s="237" t="s">
        <v>26</v>
      </c>
      <c r="B31" s="23" t="s">
        <v>26</v>
      </c>
      <c r="C31" s="234" t="s">
        <v>211</v>
      </c>
      <c r="D31" s="23"/>
    </row>
    <row r="32" ht="18.75" customHeight="1" spans="1:4">
      <c r="A32" s="237" t="s">
        <v>26</v>
      </c>
      <c r="B32" s="23" t="s">
        <v>26</v>
      </c>
      <c r="C32" s="234" t="s">
        <v>212</v>
      </c>
      <c r="D32" s="23"/>
    </row>
    <row r="33" ht="18.75" customHeight="1" spans="1:4">
      <c r="A33" s="237" t="s">
        <v>26</v>
      </c>
      <c r="B33" s="23" t="s">
        <v>26</v>
      </c>
      <c r="C33" s="234" t="s">
        <v>213</v>
      </c>
      <c r="D33" s="23"/>
    </row>
    <row r="34" ht="18.75" customHeight="1" spans="1:4">
      <c r="A34" s="237"/>
      <c r="B34" s="23"/>
      <c r="C34" s="234" t="s">
        <v>214</v>
      </c>
      <c r="D34" s="23"/>
    </row>
    <row r="35" ht="18.75" customHeight="1" spans="1:4">
      <c r="A35" s="237" t="s">
        <v>26</v>
      </c>
      <c r="B35" s="23" t="s">
        <v>26</v>
      </c>
      <c r="C35" s="234" t="s">
        <v>215</v>
      </c>
      <c r="D35" s="23"/>
    </row>
    <row r="36" ht="18.75" customHeight="1" spans="1:4">
      <c r="A36" s="238" t="s">
        <v>216</v>
      </c>
      <c r="B36" s="239">
        <v>31423609.68</v>
      </c>
      <c r="C36" s="240" t="s">
        <v>52</v>
      </c>
      <c r="D36" s="239">
        <v>31423609.68</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6"/>
  <sheetViews>
    <sheetView showZeros="0" topLeftCell="A13" workbookViewId="0">
      <selection activeCell="B17" sqref="B17"/>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216"/>
      <c r="F1" s="217"/>
      <c r="G1" s="152" t="s">
        <v>217</v>
      </c>
    </row>
    <row r="2" ht="39" customHeight="1" spans="1:7">
      <c r="A2" s="5" t="str">
        <f>"2025"&amp;"年一般公共预算支出预算表（按功能科目分类）"</f>
        <v>2025年一般公共预算支出预算表（按功能科目分类）</v>
      </c>
      <c r="B2" s="218"/>
      <c r="C2" s="218"/>
      <c r="D2" s="218"/>
      <c r="E2" s="218"/>
      <c r="F2" s="218"/>
      <c r="G2" s="218"/>
    </row>
    <row r="3" ht="18" customHeight="1" spans="1:7">
      <c r="A3" s="219" t="str">
        <f>"单位名称："&amp;"双江拉祜族佤族布朗族傣族自治县水务局"</f>
        <v>单位名称：双江拉祜族佤族布朗族傣族自治县水务局</v>
      </c>
      <c r="B3" s="220"/>
      <c r="C3" s="141"/>
      <c r="D3" s="141"/>
      <c r="E3" s="141"/>
      <c r="F3" s="155"/>
      <c r="G3" s="152" t="s">
        <v>1</v>
      </c>
    </row>
    <row r="4" ht="20.25" customHeight="1" spans="1:7">
      <c r="A4" s="221" t="s">
        <v>218</v>
      </c>
      <c r="B4" s="222"/>
      <c r="C4" s="160" t="s">
        <v>56</v>
      </c>
      <c r="D4" s="196" t="s">
        <v>90</v>
      </c>
      <c r="E4" s="13"/>
      <c r="F4" s="14"/>
      <c r="G4" s="186" t="s">
        <v>91</v>
      </c>
    </row>
    <row r="5" ht="20.25" customHeight="1" spans="1:7">
      <c r="A5" s="223" t="s">
        <v>88</v>
      </c>
      <c r="B5" s="223" t="s">
        <v>89</v>
      </c>
      <c r="C5" s="145"/>
      <c r="D5" s="209" t="s">
        <v>58</v>
      </c>
      <c r="E5" s="209" t="s">
        <v>219</v>
      </c>
      <c r="F5" s="209" t="s">
        <v>220</v>
      </c>
      <c r="G5" s="146"/>
    </row>
    <row r="6" ht="19.5" customHeight="1" spans="1:7">
      <c r="A6" s="223" t="s">
        <v>221</v>
      </c>
      <c r="B6" s="223" t="s">
        <v>222</v>
      </c>
      <c r="C6" s="223" t="s">
        <v>223</v>
      </c>
      <c r="D6" s="209">
        <v>4</v>
      </c>
      <c r="E6" s="224" t="s">
        <v>224</v>
      </c>
      <c r="F6" s="224" t="s">
        <v>225</v>
      </c>
      <c r="G6" s="223" t="s">
        <v>226</v>
      </c>
    </row>
    <row r="7" ht="18" customHeight="1" spans="1:7">
      <c r="A7" s="175" t="s">
        <v>99</v>
      </c>
      <c r="B7" s="175" t="s">
        <v>100</v>
      </c>
      <c r="C7" s="23">
        <v>3200</v>
      </c>
      <c r="D7" s="23"/>
      <c r="E7" s="23"/>
      <c r="F7" s="23"/>
      <c r="G7" s="23">
        <v>3200</v>
      </c>
    </row>
    <row r="8" ht="18" customHeight="1" spans="1:7">
      <c r="A8" s="179" t="s">
        <v>101</v>
      </c>
      <c r="B8" s="179" t="s">
        <v>102</v>
      </c>
      <c r="C8" s="23">
        <v>3200</v>
      </c>
      <c r="D8" s="23"/>
      <c r="E8" s="23"/>
      <c r="F8" s="23"/>
      <c r="G8" s="23">
        <v>3200</v>
      </c>
    </row>
    <row r="9" ht="18" customHeight="1" spans="1:7">
      <c r="A9" s="180" t="s">
        <v>103</v>
      </c>
      <c r="B9" s="180" t="s">
        <v>104</v>
      </c>
      <c r="C9" s="23">
        <v>3200</v>
      </c>
      <c r="D9" s="23"/>
      <c r="E9" s="23"/>
      <c r="F9" s="23"/>
      <c r="G9" s="23">
        <v>3200</v>
      </c>
    </row>
    <row r="10" ht="18" customHeight="1" spans="1:7">
      <c r="A10" s="175" t="s">
        <v>105</v>
      </c>
      <c r="B10" s="175" t="s">
        <v>106</v>
      </c>
      <c r="C10" s="23">
        <v>2337329.53</v>
      </c>
      <c r="D10" s="23">
        <v>2337329.53</v>
      </c>
      <c r="E10" s="23">
        <v>2206438.63</v>
      </c>
      <c r="F10" s="23">
        <v>130890.9</v>
      </c>
      <c r="G10" s="23"/>
    </row>
    <row r="11" ht="18" customHeight="1" spans="1:7">
      <c r="A11" s="179" t="s">
        <v>107</v>
      </c>
      <c r="B11" s="179" t="s">
        <v>108</v>
      </c>
      <c r="C11" s="23">
        <v>2024276.72</v>
      </c>
      <c r="D11" s="23">
        <v>2024276.72</v>
      </c>
      <c r="E11" s="23">
        <v>2008676.72</v>
      </c>
      <c r="F11" s="23">
        <v>15600</v>
      </c>
      <c r="G11" s="23"/>
    </row>
    <row r="12" ht="18" customHeight="1" spans="1:7">
      <c r="A12" s="180" t="s">
        <v>109</v>
      </c>
      <c r="B12" s="180" t="s">
        <v>110</v>
      </c>
      <c r="C12" s="23">
        <v>678079.6</v>
      </c>
      <c r="D12" s="23">
        <v>678079.6</v>
      </c>
      <c r="E12" s="23">
        <v>678079.6</v>
      </c>
      <c r="F12" s="23"/>
      <c r="G12" s="23"/>
    </row>
    <row r="13" ht="18" customHeight="1" spans="1:7">
      <c r="A13" s="180" t="s">
        <v>111</v>
      </c>
      <c r="B13" s="180" t="s">
        <v>112</v>
      </c>
      <c r="C13" s="23">
        <v>15600</v>
      </c>
      <c r="D13" s="23">
        <v>15600</v>
      </c>
      <c r="E13" s="23"/>
      <c r="F13" s="23">
        <v>15600</v>
      </c>
      <c r="G13" s="23"/>
    </row>
    <row r="14" ht="18" customHeight="1" spans="1:7">
      <c r="A14" s="180" t="s">
        <v>113</v>
      </c>
      <c r="B14" s="180" t="s">
        <v>114</v>
      </c>
      <c r="C14" s="23">
        <v>1330597.12</v>
      </c>
      <c r="D14" s="23">
        <v>1330597.12</v>
      </c>
      <c r="E14" s="23">
        <v>1330597.12</v>
      </c>
      <c r="F14" s="23"/>
      <c r="G14" s="23"/>
    </row>
    <row r="15" ht="18" customHeight="1" spans="1:7">
      <c r="A15" s="179" t="s">
        <v>115</v>
      </c>
      <c r="B15" s="179" t="s">
        <v>116</v>
      </c>
      <c r="C15" s="23">
        <v>148326</v>
      </c>
      <c r="D15" s="23">
        <v>148326</v>
      </c>
      <c r="E15" s="23">
        <v>148326</v>
      </c>
      <c r="F15" s="23"/>
      <c r="G15" s="23"/>
    </row>
    <row r="16" ht="18" customHeight="1" spans="1:7">
      <c r="A16" s="180" t="s">
        <v>117</v>
      </c>
      <c r="B16" s="180" t="s">
        <v>118</v>
      </c>
      <c r="C16" s="23">
        <v>148326</v>
      </c>
      <c r="D16" s="23">
        <v>148326</v>
      </c>
      <c r="E16" s="23">
        <v>148326</v>
      </c>
      <c r="F16" s="23"/>
      <c r="G16" s="23"/>
    </row>
    <row r="17" ht="18" customHeight="1" spans="1:7">
      <c r="A17" s="179" t="s">
        <v>119</v>
      </c>
      <c r="B17" s="179" t="s">
        <v>120</v>
      </c>
      <c r="C17" s="23">
        <v>115290.9</v>
      </c>
      <c r="D17" s="23">
        <v>115290.9</v>
      </c>
      <c r="E17" s="23"/>
      <c r="F17" s="23">
        <v>115290.9</v>
      </c>
      <c r="G17" s="23"/>
    </row>
    <row r="18" ht="18" customHeight="1" spans="1:7">
      <c r="A18" s="180" t="s">
        <v>121</v>
      </c>
      <c r="B18" s="180" t="s">
        <v>122</v>
      </c>
      <c r="C18" s="23">
        <v>115290.9</v>
      </c>
      <c r="D18" s="23">
        <v>115290.9</v>
      </c>
      <c r="E18" s="23"/>
      <c r="F18" s="23">
        <v>115290.9</v>
      </c>
      <c r="G18" s="23"/>
    </row>
    <row r="19" ht="18" customHeight="1" spans="1:7">
      <c r="A19" s="179" t="s">
        <v>123</v>
      </c>
      <c r="B19" s="179" t="s">
        <v>124</v>
      </c>
      <c r="C19" s="23">
        <v>49435.91</v>
      </c>
      <c r="D19" s="23">
        <v>49435.91</v>
      </c>
      <c r="E19" s="23">
        <v>49435.91</v>
      </c>
      <c r="F19" s="23"/>
      <c r="G19" s="23"/>
    </row>
    <row r="20" ht="18" customHeight="1" spans="1:7">
      <c r="A20" s="180" t="s">
        <v>125</v>
      </c>
      <c r="B20" s="180" t="s">
        <v>124</v>
      </c>
      <c r="C20" s="23">
        <v>49435.91</v>
      </c>
      <c r="D20" s="23">
        <v>49435.91</v>
      </c>
      <c r="E20" s="23">
        <v>49435.91</v>
      </c>
      <c r="F20" s="23"/>
      <c r="G20" s="23"/>
    </row>
    <row r="21" ht="18" customHeight="1" spans="1:7">
      <c r="A21" s="175" t="s">
        <v>126</v>
      </c>
      <c r="B21" s="175" t="s">
        <v>127</v>
      </c>
      <c r="C21" s="23">
        <v>680239.75</v>
      </c>
      <c r="D21" s="23">
        <v>680239.75</v>
      </c>
      <c r="E21" s="23">
        <v>680239.75</v>
      </c>
      <c r="F21" s="23"/>
      <c r="G21" s="23"/>
    </row>
    <row r="22" ht="18" customHeight="1" spans="1:7">
      <c r="A22" s="179" t="s">
        <v>128</v>
      </c>
      <c r="B22" s="179" t="s">
        <v>129</v>
      </c>
      <c r="C22" s="23">
        <v>680239.75</v>
      </c>
      <c r="D22" s="23">
        <v>680239.75</v>
      </c>
      <c r="E22" s="23">
        <v>680239.75</v>
      </c>
      <c r="F22" s="23"/>
      <c r="G22" s="23"/>
    </row>
    <row r="23" ht="18" customHeight="1" spans="1:7">
      <c r="A23" s="180" t="s">
        <v>130</v>
      </c>
      <c r="B23" s="180" t="s">
        <v>131</v>
      </c>
      <c r="C23" s="23">
        <v>85278.67</v>
      </c>
      <c r="D23" s="23">
        <v>85278.67</v>
      </c>
      <c r="E23" s="23">
        <v>85278.67</v>
      </c>
      <c r="F23" s="23"/>
      <c r="G23" s="23"/>
    </row>
    <row r="24" ht="18" customHeight="1" spans="1:7">
      <c r="A24" s="180" t="s">
        <v>132</v>
      </c>
      <c r="B24" s="180" t="s">
        <v>133</v>
      </c>
      <c r="C24" s="23">
        <v>488299.94</v>
      </c>
      <c r="D24" s="23">
        <v>488299.94</v>
      </c>
      <c r="E24" s="23">
        <v>488299.94</v>
      </c>
      <c r="F24" s="23"/>
      <c r="G24" s="23"/>
    </row>
    <row r="25" ht="18" customHeight="1" spans="1:7">
      <c r="A25" s="180" t="s">
        <v>134</v>
      </c>
      <c r="B25" s="180" t="s">
        <v>135</v>
      </c>
      <c r="C25" s="23">
        <v>60840</v>
      </c>
      <c r="D25" s="23">
        <v>60840</v>
      </c>
      <c r="E25" s="23">
        <v>60840</v>
      </c>
      <c r="F25" s="23"/>
      <c r="G25" s="23"/>
    </row>
    <row r="26" ht="18" customHeight="1" spans="1:7">
      <c r="A26" s="180" t="s">
        <v>136</v>
      </c>
      <c r="B26" s="180" t="s">
        <v>137</v>
      </c>
      <c r="C26" s="23">
        <v>45821.14</v>
      </c>
      <c r="D26" s="23">
        <v>45821.14</v>
      </c>
      <c r="E26" s="23">
        <v>45821.14</v>
      </c>
      <c r="F26" s="23"/>
      <c r="G26" s="23"/>
    </row>
    <row r="27" ht="18" customHeight="1" spans="1:7">
      <c r="A27" s="175" t="s">
        <v>138</v>
      </c>
      <c r="B27" s="175" t="s">
        <v>139</v>
      </c>
      <c r="C27" s="23">
        <v>500000</v>
      </c>
      <c r="D27" s="23"/>
      <c r="E27" s="23"/>
      <c r="F27" s="23"/>
      <c r="G27" s="23">
        <v>500000</v>
      </c>
    </row>
    <row r="28" ht="18" customHeight="1" spans="1:7">
      <c r="A28" s="179" t="s">
        <v>144</v>
      </c>
      <c r="B28" s="179" t="s">
        <v>145</v>
      </c>
      <c r="C28" s="23">
        <v>500000</v>
      </c>
      <c r="D28" s="23"/>
      <c r="E28" s="23"/>
      <c r="F28" s="23"/>
      <c r="G28" s="23">
        <v>500000</v>
      </c>
    </row>
    <row r="29" ht="18" customHeight="1" spans="1:7">
      <c r="A29" s="180" t="s">
        <v>146</v>
      </c>
      <c r="B29" s="180" t="s">
        <v>145</v>
      </c>
      <c r="C29" s="23">
        <v>500000</v>
      </c>
      <c r="D29" s="23"/>
      <c r="E29" s="23"/>
      <c r="F29" s="23"/>
      <c r="G29" s="23">
        <v>500000</v>
      </c>
    </row>
    <row r="30" ht="18" customHeight="1" spans="1:7">
      <c r="A30" s="175" t="s">
        <v>147</v>
      </c>
      <c r="B30" s="175" t="s">
        <v>148</v>
      </c>
      <c r="C30" s="23">
        <v>26439292.56</v>
      </c>
      <c r="D30" s="23">
        <v>10402492.56</v>
      </c>
      <c r="E30" s="23">
        <v>9822652</v>
      </c>
      <c r="F30" s="23">
        <v>579840.56</v>
      </c>
      <c r="G30" s="23">
        <v>16036800</v>
      </c>
    </row>
    <row r="31" ht="18" customHeight="1" spans="1:7">
      <c r="A31" s="179" t="s">
        <v>149</v>
      </c>
      <c r="B31" s="179" t="s">
        <v>150</v>
      </c>
      <c r="C31" s="23">
        <v>26439292.56</v>
      </c>
      <c r="D31" s="23">
        <v>10402492.56</v>
      </c>
      <c r="E31" s="23">
        <v>9822652</v>
      </c>
      <c r="F31" s="23">
        <v>579840.56</v>
      </c>
      <c r="G31" s="23">
        <v>16036800</v>
      </c>
    </row>
    <row r="32" ht="18" customHeight="1" spans="1:7">
      <c r="A32" s="180" t="s">
        <v>151</v>
      </c>
      <c r="B32" s="180" t="s">
        <v>152</v>
      </c>
      <c r="C32" s="23">
        <v>1756752.16</v>
      </c>
      <c r="D32" s="23">
        <v>1756752.16</v>
      </c>
      <c r="E32" s="23">
        <v>1582468</v>
      </c>
      <c r="F32" s="23">
        <v>174284.16</v>
      </c>
      <c r="G32" s="23"/>
    </row>
    <row r="33" ht="18" customHeight="1" spans="1:7">
      <c r="A33" s="180" t="s">
        <v>153</v>
      </c>
      <c r="B33" s="180" t="s">
        <v>154</v>
      </c>
      <c r="C33" s="23">
        <v>1713500</v>
      </c>
      <c r="D33" s="23"/>
      <c r="E33" s="23"/>
      <c r="F33" s="23"/>
      <c r="G33" s="23">
        <v>1713500</v>
      </c>
    </row>
    <row r="34" ht="18" customHeight="1" spans="1:7">
      <c r="A34" s="180" t="s">
        <v>155</v>
      </c>
      <c r="B34" s="180" t="s">
        <v>156</v>
      </c>
      <c r="C34" s="23">
        <v>3340000</v>
      </c>
      <c r="D34" s="23"/>
      <c r="E34" s="23"/>
      <c r="F34" s="23"/>
      <c r="G34" s="23">
        <v>3340000</v>
      </c>
    </row>
    <row r="35" ht="18" customHeight="1" spans="1:7">
      <c r="A35" s="180" t="s">
        <v>157</v>
      </c>
      <c r="B35" s="180" t="s">
        <v>158</v>
      </c>
      <c r="C35" s="23">
        <v>1580000</v>
      </c>
      <c r="D35" s="23"/>
      <c r="E35" s="23"/>
      <c r="F35" s="23"/>
      <c r="G35" s="23">
        <v>1580000</v>
      </c>
    </row>
    <row r="36" ht="18" customHeight="1" spans="1:7">
      <c r="A36" s="180" t="s">
        <v>159</v>
      </c>
      <c r="B36" s="180" t="s">
        <v>160</v>
      </c>
      <c r="C36" s="23">
        <v>4850000</v>
      </c>
      <c r="D36" s="23"/>
      <c r="E36" s="23"/>
      <c r="F36" s="23"/>
      <c r="G36" s="23">
        <v>4850000</v>
      </c>
    </row>
    <row r="37" ht="18" customHeight="1" spans="1:7">
      <c r="A37" s="180" t="s">
        <v>161</v>
      </c>
      <c r="B37" s="180" t="s">
        <v>162</v>
      </c>
      <c r="C37" s="23">
        <v>863300</v>
      </c>
      <c r="D37" s="23"/>
      <c r="E37" s="23"/>
      <c r="F37" s="23"/>
      <c r="G37" s="23">
        <v>863300</v>
      </c>
    </row>
    <row r="38" ht="18" customHeight="1" spans="1:7">
      <c r="A38" s="180" t="s">
        <v>163</v>
      </c>
      <c r="B38" s="180" t="s">
        <v>164</v>
      </c>
      <c r="C38" s="23">
        <v>1110000</v>
      </c>
      <c r="D38" s="23"/>
      <c r="E38" s="23"/>
      <c r="F38" s="23"/>
      <c r="G38" s="23">
        <v>1110000</v>
      </c>
    </row>
    <row r="39" ht="18" customHeight="1" spans="1:7">
      <c r="A39" s="180" t="s">
        <v>165</v>
      </c>
      <c r="B39" s="180" t="s">
        <v>166</v>
      </c>
      <c r="C39" s="23">
        <v>300000</v>
      </c>
      <c r="D39" s="23"/>
      <c r="E39" s="23"/>
      <c r="F39" s="23"/>
      <c r="G39" s="23">
        <v>300000</v>
      </c>
    </row>
    <row r="40" ht="18" customHeight="1" spans="1:7">
      <c r="A40" s="180" t="s">
        <v>167</v>
      </c>
      <c r="B40" s="180" t="s">
        <v>168</v>
      </c>
      <c r="C40" s="23">
        <v>8645740.4</v>
      </c>
      <c r="D40" s="23">
        <v>8645740.4</v>
      </c>
      <c r="E40" s="23">
        <v>8240184</v>
      </c>
      <c r="F40" s="23">
        <v>405556.4</v>
      </c>
      <c r="G40" s="23"/>
    </row>
    <row r="41" ht="18" customHeight="1" spans="1:7">
      <c r="A41" s="180" t="s">
        <v>169</v>
      </c>
      <c r="B41" s="180" t="s">
        <v>170</v>
      </c>
      <c r="C41" s="23">
        <v>660000</v>
      </c>
      <c r="D41" s="23"/>
      <c r="E41" s="23"/>
      <c r="F41" s="23"/>
      <c r="G41" s="23">
        <v>660000</v>
      </c>
    </row>
    <row r="42" ht="18" customHeight="1" spans="1:7">
      <c r="A42" s="180" t="s">
        <v>171</v>
      </c>
      <c r="B42" s="180" t="s">
        <v>172</v>
      </c>
      <c r="C42" s="23">
        <v>1620000</v>
      </c>
      <c r="D42" s="23"/>
      <c r="E42" s="23"/>
      <c r="F42" s="23"/>
      <c r="G42" s="23">
        <v>1620000</v>
      </c>
    </row>
    <row r="43" ht="18" customHeight="1" spans="1:7">
      <c r="A43" s="175" t="s">
        <v>173</v>
      </c>
      <c r="B43" s="175" t="s">
        <v>174</v>
      </c>
      <c r="C43" s="23">
        <v>997947.84</v>
      </c>
      <c r="D43" s="23">
        <v>997947.84</v>
      </c>
      <c r="E43" s="23">
        <v>997947.84</v>
      </c>
      <c r="F43" s="23"/>
      <c r="G43" s="23"/>
    </row>
    <row r="44" ht="18" customHeight="1" spans="1:7">
      <c r="A44" s="179" t="s">
        <v>175</v>
      </c>
      <c r="B44" s="179" t="s">
        <v>176</v>
      </c>
      <c r="C44" s="23">
        <v>997947.84</v>
      </c>
      <c r="D44" s="23">
        <v>997947.84</v>
      </c>
      <c r="E44" s="23">
        <v>997947.84</v>
      </c>
      <c r="F44" s="23"/>
      <c r="G44" s="23"/>
    </row>
    <row r="45" ht="18" customHeight="1" spans="1:7">
      <c r="A45" s="180" t="s">
        <v>177</v>
      </c>
      <c r="B45" s="180" t="s">
        <v>178</v>
      </c>
      <c r="C45" s="23">
        <v>997947.84</v>
      </c>
      <c r="D45" s="23">
        <v>997947.84</v>
      </c>
      <c r="E45" s="23">
        <v>997947.84</v>
      </c>
      <c r="F45" s="23"/>
      <c r="G45" s="23"/>
    </row>
    <row r="46" ht="18" customHeight="1" spans="1:7">
      <c r="A46" s="225" t="s">
        <v>179</v>
      </c>
      <c r="B46" s="226" t="s">
        <v>179</v>
      </c>
      <c r="C46" s="23">
        <v>30958009.68</v>
      </c>
      <c r="D46" s="23">
        <v>14418009.68</v>
      </c>
      <c r="E46" s="23">
        <v>13707278.22</v>
      </c>
      <c r="F46" s="23">
        <v>710731.46</v>
      </c>
      <c r="G46" s="23">
        <v>16540000</v>
      </c>
    </row>
  </sheetData>
  <mergeCells count="7">
    <mergeCell ref="A2:G2"/>
    <mergeCell ref="A3:E3"/>
    <mergeCell ref="A4:B4"/>
    <mergeCell ref="D4:F4"/>
    <mergeCell ref="A46:B46"/>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D30" sqref="D30"/>
    </sheetView>
  </sheetViews>
  <sheetFormatPr defaultColWidth="9.14285714285714" defaultRowHeight="14.25" customHeight="1" outlineLevelCol="6"/>
  <cols>
    <col min="1" max="1" width="23.5714285714286" customWidth="1"/>
    <col min="2" max="7" width="22.847619047619" customWidth="1"/>
  </cols>
  <sheetData>
    <row r="1" ht="15" customHeight="1" spans="1:7">
      <c r="A1" s="205"/>
      <c r="B1" s="206"/>
      <c r="C1" s="207"/>
      <c r="D1" s="111"/>
      <c r="G1" s="63" t="s">
        <v>227</v>
      </c>
    </row>
    <row r="2" ht="39" customHeight="1" spans="1:7">
      <c r="A2" s="194" t="str">
        <f>"2025"&amp;"年“三公”经费支出预算表"</f>
        <v>2025年“三公”经费支出预算表</v>
      </c>
      <c r="B2" s="114"/>
      <c r="C2" s="114"/>
      <c r="D2" s="114"/>
      <c r="E2" s="114"/>
      <c r="F2" s="114"/>
      <c r="G2" s="114"/>
    </row>
    <row r="3" ht="18.75" customHeight="1" spans="1:7">
      <c r="A3" s="143" t="str">
        <f>"单位名称："&amp;"双江拉祜族佤族布朗族傣族自治县水务局"</f>
        <v>单位名称：双江拉祜族佤族布朗族傣族自治县水务局</v>
      </c>
      <c r="B3" s="206"/>
      <c r="C3" s="207"/>
      <c r="D3" s="111"/>
      <c r="E3" s="141"/>
      <c r="G3" s="63" t="s">
        <v>228</v>
      </c>
    </row>
    <row r="4" ht="18.75" customHeight="1" spans="1:7">
      <c r="A4" s="10" t="s">
        <v>229</v>
      </c>
      <c r="B4" s="10" t="s">
        <v>230</v>
      </c>
      <c r="C4" s="184" t="s">
        <v>231</v>
      </c>
      <c r="D4" s="12" t="s">
        <v>232</v>
      </c>
      <c r="E4" s="13"/>
      <c r="F4" s="14"/>
      <c r="G4" s="184" t="s">
        <v>233</v>
      </c>
    </row>
    <row r="5" ht="18.75" customHeight="1" spans="1:7">
      <c r="A5" s="17"/>
      <c r="B5" s="208"/>
      <c r="C5" s="145"/>
      <c r="D5" s="209" t="s">
        <v>58</v>
      </c>
      <c r="E5" s="209" t="s">
        <v>234</v>
      </c>
      <c r="F5" s="209" t="s">
        <v>235</v>
      </c>
      <c r="G5" s="145"/>
    </row>
    <row r="6" ht="18.75" customHeight="1" spans="1:7">
      <c r="A6" s="210" t="s">
        <v>56</v>
      </c>
      <c r="B6" s="211">
        <v>1</v>
      </c>
      <c r="C6" s="212">
        <v>2</v>
      </c>
      <c r="D6" s="213">
        <v>3</v>
      </c>
      <c r="E6" s="213">
        <v>4</v>
      </c>
      <c r="F6" s="213">
        <v>5</v>
      </c>
      <c r="G6" s="212">
        <v>6</v>
      </c>
    </row>
    <row r="7" ht="18.75" customHeight="1" spans="1:7">
      <c r="A7" s="210" t="s">
        <v>56</v>
      </c>
      <c r="B7" s="214">
        <v>29000</v>
      </c>
      <c r="C7" s="214"/>
      <c r="D7" s="214">
        <v>17000</v>
      </c>
      <c r="E7" s="214"/>
      <c r="F7" s="214">
        <v>17000</v>
      </c>
      <c r="G7" s="214">
        <v>12000</v>
      </c>
    </row>
    <row r="8" ht="18.75" customHeight="1" spans="1:7">
      <c r="A8" s="210" t="s">
        <v>236</v>
      </c>
      <c r="B8" s="214">
        <v>29000</v>
      </c>
      <c r="C8" s="214"/>
      <c r="D8" s="214">
        <v>17000</v>
      </c>
      <c r="E8" s="214"/>
      <c r="F8" s="214">
        <v>17000</v>
      </c>
      <c r="G8" s="214">
        <v>12000</v>
      </c>
    </row>
    <row r="9" ht="18.75" customHeight="1" spans="1:7">
      <c r="A9" s="210" t="s">
        <v>237</v>
      </c>
      <c r="B9" s="215"/>
      <c r="C9" s="215"/>
      <c r="D9" s="215"/>
      <c r="E9" s="215"/>
      <c r="F9" s="215"/>
      <c r="G9" s="215"/>
    </row>
    <row r="10" ht="18.75" customHeight="1" spans="1:7">
      <c r="A10" s="210" t="s">
        <v>238</v>
      </c>
      <c r="B10" s="215"/>
      <c r="C10" s="215"/>
      <c r="D10" s="215"/>
      <c r="E10" s="215"/>
      <c r="F10" s="215"/>
      <c r="G10" s="215"/>
    </row>
    <row r="11" ht="18.75" customHeight="1" spans="1:7">
      <c r="A11" s="210" t="s">
        <v>239</v>
      </c>
      <c r="B11" s="215"/>
      <c r="C11" s="215"/>
      <c r="D11" s="215"/>
      <c r="E11" s="215"/>
      <c r="F11" s="215"/>
      <c r="G11" s="215"/>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showZeros="0" workbookViewId="0">
      <selection activeCell="I15" sqref="I15"/>
    </sheetView>
  </sheetViews>
  <sheetFormatPr defaultColWidth="9.14285714285714" defaultRowHeight="14.25" customHeight="1"/>
  <cols>
    <col min="1" max="1" width="34.7142857142857"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92"/>
      <c r="D1" s="193"/>
      <c r="E1" s="193"/>
      <c r="F1" s="193"/>
      <c r="G1" s="193"/>
      <c r="H1" s="112"/>
      <c r="I1" s="112"/>
      <c r="J1" s="112"/>
      <c r="K1" s="112"/>
      <c r="L1" s="112"/>
      <c r="M1" s="112"/>
      <c r="N1" s="141"/>
      <c r="O1" s="141"/>
      <c r="P1" s="141"/>
      <c r="Q1" s="112"/>
      <c r="U1" s="192"/>
      <c r="W1" s="132" t="s">
        <v>240</v>
      </c>
    </row>
    <row r="2" ht="39.75" customHeight="1" spans="1:23">
      <c r="A2" s="194" t="str">
        <f>"2025"&amp;"年部门基本支出预算表"</f>
        <v>2025年部门基本支出预算表</v>
      </c>
      <c r="B2" s="114"/>
      <c r="C2" s="114"/>
      <c r="D2" s="114"/>
      <c r="E2" s="114"/>
      <c r="F2" s="114"/>
      <c r="G2" s="114"/>
      <c r="H2" s="114"/>
      <c r="I2" s="114"/>
      <c r="J2" s="114"/>
      <c r="K2" s="114"/>
      <c r="L2" s="114"/>
      <c r="M2" s="114"/>
      <c r="N2" s="6"/>
      <c r="O2" s="6"/>
      <c r="P2" s="6"/>
      <c r="Q2" s="114"/>
      <c r="R2" s="114"/>
      <c r="S2" s="114"/>
      <c r="T2" s="114"/>
      <c r="U2" s="114"/>
      <c r="V2" s="114"/>
      <c r="W2" s="114"/>
    </row>
    <row r="3" ht="18.75" customHeight="1" spans="1:23">
      <c r="A3" s="7" t="str">
        <f>"单位名称："&amp;"双江拉祜族佤族布朗族傣族自治县水务局"</f>
        <v>单位名称：双江拉祜族佤族布朗族傣族自治县水务局</v>
      </c>
      <c r="B3" s="195"/>
      <c r="C3" s="195"/>
      <c r="D3" s="195"/>
      <c r="E3" s="195"/>
      <c r="F3" s="195"/>
      <c r="G3" s="195"/>
      <c r="H3" s="117"/>
      <c r="I3" s="117"/>
      <c r="J3" s="117"/>
      <c r="K3" s="117"/>
      <c r="L3" s="117"/>
      <c r="M3" s="117"/>
      <c r="N3" s="144"/>
      <c r="O3" s="144"/>
      <c r="P3" s="144"/>
      <c r="Q3" s="117"/>
      <c r="U3" s="192"/>
      <c r="W3" s="132" t="s">
        <v>228</v>
      </c>
    </row>
    <row r="4" ht="18" customHeight="1" spans="1:23">
      <c r="A4" s="10" t="s">
        <v>241</v>
      </c>
      <c r="B4" s="10" t="s">
        <v>242</v>
      </c>
      <c r="C4" s="10" t="s">
        <v>243</v>
      </c>
      <c r="D4" s="10" t="s">
        <v>244</v>
      </c>
      <c r="E4" s="10" t="s">
        <v>245</v>
      </c>
      <c r="F4" s="10" t="s">
        <v>246</v>
      </c>
      <c r="G4" s="10" t="s">
        <v>247</v>
      </c>
      <c r="H4" s="196" t="s">
        <v>248</v>
      </c>
      <c r="I4" s="136" t="s">
        <v>248</v>
      </c>
      <c r="J4" s="136"/>
      <c r="K4" s="136"/>
      <c r="L4" s="136"/>
      <c r="M4" s="136"/>
      <c r="N4" s="13"/>
      <c r="O4" s="13"/>
      <c r="P4" s="13"/>
      <c r="Q4" s="120" t="s">
        <v>62</v>
      </c>
      <c r="R4" s="136" t="s">
        <v>93</v>
      </c>
      <c r="S4" s="136"/>
      <c r="T4" s="136"/>
      <c r="U4" s="136"/>
      <c r="V4" s="136"/>
      <c r="W4" s="202"/>
    </row>
    <row r="5" ht="18" customHeight="1" spans="1:23">
      <c r="A5" s="15"/>
      <c r="B5" s="188"/>
      <c r="C5" s="15"/>
      <c r="D5" s="15"/>
      <c r="E5" s="15"/>
      <c r="F5" s="15"/>
      <c r="G5" s="15"/>
      <c r="H5" s="160" t="s">
        <v>249</v>
      </c>
      <c r="I5" s="196" t="s">
        <v>59</v>
      </c>
      <c r="J5" s="136"/>
      <c r="K5" s="136"/>
      <c r="L5" s="136"/>
      <c r="M5" s="202"/>
      <c r="N5" s="12" t="s">
        <v>250</v>
      </c>
      <c r="O5" s="13"/>
      <c r="P5" s="14"/>
      <c r="Q5" s="10" t="s">
        <v>62</v>
      </c>
      <c r="R5" s="196" t="s">
        <v>93</v>
      </c>
      <c r="S5" s="120" t="s">
        <v>65</v>
      </c>
      <c r="T5" s="136" t="s">
        <v>93</v>
      </c>
      <c r="U5" s="120" t="s">
        <v>67</v>
      </c>
      <c r="V5" s="120" t="s">
        <v>68</v>
      </c>
      <c r="W5" s="204" t="s">
        <v>69</v>
      </c>
    </row>
    <row r="6" ht="18.75" customHeight="1" spans="1:23">
      <c r="A6" s="181"/>
      <c r="B6" s="181"/>
      <c r="C6" s="181"/>
      <c r="D6" s="181"/>
      <c r="E6" s="181"/>
      <c r="F6" s="181"/>
      <c r="G6" s="181"/>
      <c r="H6" s="181"/>
      <c r="I6" s="203" t="s">
        <v>251</v>
      </c>
      <c r="J6" s="10" t="s">
        <v>252</v>
      </c>
      <c r="K6" s="10" t="s">
        <v>253</v>
      </c>
      <c r="L6" s="10" t="s">
        <v>254</v>
      </c>
      <c r="M6" s="10" t="s">
        <v>255</v>
      </c>
      <c r="N6" s="10" t="s">
        <v>59</v>
      </c>
      <c r="O6" s="10" t="s">
        <v>60</v>
      </c>
      <c r="P6" s="10" t="s">
        <v>61</v>
      </c>
      <c r="Q6" s="181"/>
      <c r="R6" s="10" t="s">
        <v>58</v>
      </c>
      <c r="S6" s="10" t="s">
        <v>65</v>
      </c>
      <c r="T6" s="10" t="s">
        <v>256</v>
      </c>
      <c r="U6" s="10" t="s">
        <v>67</v>
      </c>
      <c r="V6" s="10" t="s">
        <v>68</v>
      </c>
      <c r="W6" s="10" t="s">
        <v>69</v>
      </c>
    </row>
    <row r="7" ht="37.5" customHeight="1" spans="1:23">
      <c r="A7" s="163"/>
      <c r="B7" s="163"/>
      <c r="C7" s="163"/>
      <c r="D7" s="163"/>
      <c r="E7" s="163"/>
      <c r="F7" s="163"/>
      <c r="G7" s="163"/>
      <c r="H7" s="163"/>
      <c r="I7" s="140"/>
      <c r="J7" s="17" t="s">
        <v>257</v>
      </c>
      <c r="K7" s="17" t="s">
        <v>253</v>
      </c>
      <c r="L7" s="17" t="s">
        <v>254</v>
      </c>
      <c r="M7" s="17" t="s">
        <v>255</v>
      </c>
      <c r="N7" s="17" t="s">
        <v>253</v>
      </c>
      <c r="O7" s="17" t="s">
        <v>254</v>
      </c>
      <c r="P7" s="17" t="s">
        <v>255</v>
      </c>
      <c r="Q7" s="17" t="s">
        <v>62</v>
      </c>
      <c r="R7" s="17" t="s">
        <v>58</v>
      </c>
      <c r="S7" s="17" t="s">
        <v>65</v>
      </c>
      <c r="T7" s="17" t="s">
        <v>256</v>
      </c>
      <c r="U7" s="17" t="s">
        <v>67</v>
      </c>
      <c r="V7" s="17" t="s">
        <v>68</v>
      </c>
      <c r="W7" s="17" t="s">
        <v>69</v>
      </c>
    </row>
    <row r="8" ht="19.5" customHeight="1" spans="1:23">
      <c r="A8" s="197">
        <v>1</v>
      </c>
      <c r="B8" s="197">
        <v>2</v>
      </c>
      <c r="C8" s="197">
        <v>3</v>
      </c>
      <c r="D8" s="197">
        <v>4</v>
      </c>
      <c r="E8" s="197">
        <v>5</v>
      </c>
      <c r="F8" s="197">
        <v>6</v>
      </c>
      <c r="G8" s="197">
        <v>7</v>
      </c>
      <c r="H8" s="197">
        <v>8</v>
      </c>
      <c r="I8" s="197">
        <v>9</v>
      </c>
      <c r="J8" s="197">
        <v>10</v>
      </c>
      <c r="K8" s="197">
        <v>11</v>
      </c>
      <c r="L8" s="197">
        <v>12</v>
      </c>
      <c r="M8" s="197">
        <v>13</v>
      </c>
      <c r="N8" s="197">
        <v>14</v>
      </c>
      <c r="O8" s="197">
        <v>15</v>
      </c>
      <c r="P8" s="197">
        <v>16</v>
      </c>
      <c r="Q8" s="197">
        <v>17</v>
      </c>
      <c r="R8" s="197">
        <v>18</v>
      </c>
      <c r="S8" s="197">
        <v>19</v>
      </c>
      <c r="T8" s="197">
        <v>20</v>
      </c>
      <c r="U8" s="197">
        <v>21</v>
      </c>
      <c r="V8" s="197">
        <v>22</v>
      </c>
      <c r="W8" s="197">
        <v>23</v>
      </c>
    </row>
    <row r="9" ht="21" customHeight="1" spans="1:23">
      <c r="A9" s="198" t="s">
        <v>71</v>
      </c>
      <c r="B9" s="198"/>
      <c r="C9" s="198"/>
      <c r="D9" s="198"/>
      <c r="E9" s="198"/>
      <c r="F9" s="198"/>
      <c r="G9" s="198"/>
      <c r="H9" s="23">
        <v>14418009.68</v>
      </c>
      <c r="I9" s="23">
        <v>14418009.68</v>
      </c>
      <c r="J9" s="23"/>
      <c r="K9" s="23"/>
      <c r="L9" s="23">
        <v>14418009.68</v>
      </c>
      <c r="M9" s="23"/>
      <c r="N9" s="23"/>
      <c r="O9" s="23"/>
      <c r="P9" s="23"/>
      <c r="Q9" s="23"/>
      <c r="R9" s="23"/>
      <c r="S9" s="23"/>
      <c r="T9" s="23"/>
      <c r="U9" s="23"/>
      <c r="V9" s="23"/>
      <c r="W9" s="23"/>
    </row>
    <row r="10" ht="21" customHeight="1" spans="1:23">
      <c r="A10" s="199" t="s">
        <v>71</v>
      </c>
      <c r="B10" s="21"/>
      <c r="C10" s="21"/>
      <c r="D10" s="21"/>
      <c r="E10" s="21"/>
      <c r="F10" s="21"/>
      <c r="G10" s="21"/>
      <c r="H10" s="23">
        <v>14418009.68</v>
      </c>
      <c r="I10" s="23">
        <v>14418009.68</v>
      </c>
      <c r="J10" s="23"/>
      <c r="K10" s="23"/>
      <c r="L10" s="23">
        <v>14418009.68</v>
      </c>
      <c r="M10" s="23"/>
      <c r="N10" s="23"/>
      <c r="O10" s="23"/>
      <c r="P10" s="23"/>
      <c r="Q10" s="23"/>
      <c r="R10" s="23"/>
      <c r="S10" s="23"/>
      <c r="T10" s="23"/>
      <c r="U10" s="23"/>
      <c r="V10" s="23"/>
      <c r="W10" s="23"/>
    </row>
    <row r="11" ht="21" customHeight="1" spans="1:23">
      <c r="A11" s="25"/>
      <c r="B11" s="21" t="s">
        <v>258</v>
      </c>
      <c r="C11" s="21" t="s">
        <v>259</v>
      </c>
      <c r="D11" s="21" t="s">
        <v>151</v>
      </c>
      <c r="E11" s="21" t="s">
        <v>152</v>
      </c>
      <c r="F11" s="21" t="s">
        <v>260</v>
      </c>
      <c r="G11" s="21" t="s">
        <v>261</v>
      </c>
      <c r="H11" s="23">
        <v>560208</v>
      </c>
      <c r="I11" s="23">
        <v>560208</v>
      </c>
      <c r="J11" s="23"/>
      <c r="K11" s="23"/>
      <c r="L11" s="23">
        <v>560208</v>
      </c>
      <c r="M11" s="23"/>
      <c r="N11" s="23"/>
      <c r="O11" s="23"/>
      <c r="P11" s="23"/>
      <c r="Q11" s="23"/>
      <c r="R11" s="23"/>
      <c r="S11" s="23"/>
      <c r="T11" s="23"/>
      <c r="U11" s="23"/>
      <c r="V11" s="23"/>
      <c r="W11" s="23"/>
    </row>
    <row r="12" ht="21" customHeight="1" spans="1:23">
      <c r="A12" s="25"/>
      <c r="B12" s="21" t="s">
        <v>262</v>
      </c>
      <c r="C12" s="21" t="s">
        <v>263</v>
      </c>
      <c r="D12" s="21" t="s">
        <v>167</v>
      </c>
      <c r="E12" s="21" t="s">
        <v>168</v>
      </c>
      <c r="F12" s="21" t="s">
        <v>260</v>
      </c>
      <c r="G12" s="21" t="s">
        <v>261</v>
      </c>
      <c r="H12" s="23">
        <v>3152820</v>
      </c>
      <c r="I12" s="23">
        <v>3152820</v>
      </c>
      <c r="J12" s="23"/>
      <c r="K12" s="23"/>
      <c r="L12" s="23">
        <v>3152820</v>
      </c>
      <c r="M12" s="23"/>
      <c r="N12" s="23"/>
      <c r="O12" s="23"/>
      <c r="P12" s="23"/>
      <c r="Q12" s="23"/>
      <c r="R12" s="23"/>
      <c r="S12" s="23"/>
      <c r="T12" s="23"/>
      <c r="U12" s="23"/>
      <c r="V12" s="23"/>
      <c r="W12" s="23"/>
    </row>
    <row r="13" ht="21" customHeight="1" spans="1:23">
      <c r="A13" s="25"/>
      <c r="B13" s="21" t="s">
        <v>258</v>
      </c>
      <c r="C13" s="21" t="s">
        <v>259</v>
      </c>
      <c r="D13" s="21" t="s">
        <v>151</v>
      </c>
      <c r="E13" s="21" t="s">
        <v>152</v>
      </c>
      <c r="F13" s="21" t="s">
        <v>264</v>
      </c>
      <c r="G13" s="21" t="s">
        <v>265</v>
      </c>
      <c r="H13" s="23">
        <v>737916</v>
      </c>
      <c r="I13" s="23">
        <v>737916</v>
      </c>
      <c r="J13" s="23"/>
      <c r="K13" s="23"/>
      <c r="L13" s="23">
        <v>737916</v>
      </c>
      <c r="M13" s="23"/>
      <c r="N13" s="23"/>
      <c r="O13" s="23"/>
      <c r="P13" s="23"/>
      <c r="Q13" s="23"/>
      <c r="R13" s="23"/>
      <c r="S13" s="23"/>
      <c r="T13" s="23"/>
      <c r="U13" s="23"/>
      <c r="V13" s="23"/>
      <c r="W13" s="23"/>
    </row>
    <row r="14" ht="21" customHeight="1" spans="1:23">
      <c r="A14" s="25"/>
      <c r="B14" s="21" t="s">
        <v>262</v>
      </c>
      <c r="C14" s="21" t="s">
        <v>263</v>
      </c>
      <c r="D14" s="21" t="s">
        <v>167</v>
      </c>
      <c r="E14" s="21" t="s">
        <v>168</v>
      </c>
      <c r="F14" s="21" t="s">
        <v>264</v>
      </c>
      <c r="G14" s="21" t="s">
        <v>265</v>
      </c>
      <c r="H14" s="23">
        <v>623640</v>
      </c>
      <c r="I14" s="23">
        <v>623640</v>
      </c>
      <c r="J14" s="23"/>
      <c r="K14" s="23"/>
      <c r="L14" s="23">
        <v>623640</v>
      </c>
      <c r="M14" s="23"/>
      <c r="N14" s="23"/>
      <c r="O14" s="23"/>
      <c r="P14" s="23"/>
      <c r="Q14" s="23"/>
      <c r="R14" s="23"/>
      <c r="S14" s="23"/>
      <c r="T14" s="23"/>
      <c r="U14" s="23"/>
      <c r="V14" s="23"/>
      <c r="W14" s="23"/>
    </row>
    <row r="15" ht="27" customHeight="1" spans="1:23">
      <c r="A15" s="25"/>
      <c r="B15" s="21" t="s">
        <v>266</v>
      </c>
      <c r="C15" s="21" t="s">
        <v>267</v>
      </c>
      <c r="D15" s="21" t="s">
        <v>151</v>
      </c>
      <c r="E15" s="21" t="s">
        <v>152</v>
      </c>
      <c r="F15" s="21" t="s">
        <v>268</v>
      </c>
      <c r="G15" s="21" t="s">
        <v>269</v>
      </c>
      <c r="H15" s="23">
        <v>237660</v>
      </c>
      <c r="I15" s="23">
        <v>237660</v>
      </c>
      <c r="J15" s="23"/>
      <c r="K15" s="23"/>
      <c r="L15" s="23">
        <v>237660</v>
      </c>
      <c r="M15" s="23"/>
      <c r="N15" s="23"/>
      <c r="O15" s="23"/>
      <c r="P15" s="23"/>
      <c r="Q15" s="23"/>
      <c r="R15" s="23"/>
      <c r="S15" s="23"/>
      <c r="T15" s="23"/>
      <c r="U15" s="23"/>
      <c r="V15" s="23"/>
      <c r="W15" s="23"/>
    </row>
    <row r="16" ht="21" customHeight="1" spans="1:23">
      <c r="A16" s="25"/>
      <c r="B16" s="21" t="s">
        <v>258</v>
      </c>
      <c r="C16" s="21" t="s">
        <v>259</v>
      </c>
      <c r="D16" s="21" t="s">
        <v>151</v>
      </c>
      <c r="E16" s="21" t="s">
        <v>152</v>
      </c>
      <c r="F16" s="21" t="s">
        <v>268</v>
      </c>
      <c r="G16" s="21" t="s">
        <v>269</v>
      </c>
      <c r="H16" s="23">
        <v>46684</v>
      </c>
      <c r="I16" s="23">
        <v>46684</v>
      </c>
      <c r="J16" s="23"/>
      <c r="K16" s="23"/>
      <c r="L16" s="23">
        <v>46684</v>
      </c>
      <c r="M16" s="23"/>
      <c r="N16" s="23"/>
      <c r="O16" s="23"/>
      <c r="P16" s="23"/>
      <c r="Q16" s="23"/>
      <c r="R16" s="23"/>
      <c r="S16" s="23"/>
      <c r="T16" s="23"/>
      <c r="U16" s="23"/>
      <c r="V16" s="23"/>
      <c r="W16" s="23"/>
    </row>
    <row r="17" ht="21" customHeight="1" spans="1:23">
      <c r="A17" s="25"/>
      <c r="B17" s="21" t="s">
        <v>262</v>
      </c>
      <c r="C17" s="21" t="s">
        <v>263</v>
      </c>
      <c r="D17" s="21" t="s">
        <v>167</v>
      </c>
      <c r="E17" s="21" t="s">
        <v>168</v>
      </c>
      <c r="F17" s="21" t="s">
        <v>270</v>
      </c>
      <c r="G17" s="21" t="s">
        <v>271</v>
      </c>
      <c r="H17" s="23">
        <v>2106084</v>
      </c>
      <c r="I17" s="23">
        <v>2106084</v>
      </c>
      <c r="J17" s="23"/>
      <c r="K17" s="23"/>
      <c r="L17" s="23">
        <v>2106084</v>
      </c>
      <c r="M17" s="23"/>
      <c r="N17" s="23"/>
      <c r="O17" s="23"/>
      <c r="P17" s="23"/>
      <c r="Q17" s="23"/>
      <c r="R17" s="23"/>
      <c r="S17" s="23"/>
      <c r="T17" s="23"/>
      <c r="U17" s="23"/>
      <c r="V17" s="23"/>
      <c r="W17" s="23"/>
    </row>
    <row r="18" ht="21" customHeight="1" spans="1:23">
      <c r="A18" s="25"/>
      <c r="B18" s="21" t="s">
        <v>262</v>
      </c>
      <c r="C18" s="21" t="s">
        <v>263</v>
      </c>
      <c r="D18" s="21" t="s">
        <v>167</v>
      </c>
      <c r="E18" s="21" t="s">
        <v>168</v>
      </c>
      <c r="F18" s="21" t="s">
        <v>270</v>
      </c>
      <c r="G18" s="21" t="s">
        <v>271</v>
      </c>
      <c r="H18" s="23">
        <v>994920</v>
      </c>
      <c r="I18" s="23">
        <v>994920</v>
      </c>
      <c r="J18" s="23"/>
      <c r="K18" s="23"/>
      <c r="L18" s="23">
        <v>994920</v>
      </c>
      <c r="M18" s="23"/>
      <c r="N18" s="23"/>
      <c r="O18" s="23"/>
      <c r="P18" s="23"/>
      <c r="Q18" s="23"/>
      <c r="R18" s="23"/>
      <c r="S18" s="23"/>
      <c r="T18" s="23"/>
      <c r="U18" s="23"/>
      <c r="V18" s="23"/>
      <c r="W18" s="23"/>
    </row>
    <row r="19" ht="21" customHeight="1" spans="1:23">
      <c r="A19" s="25"/>
      <c r="B19" s="21" t="s">
        <v>272</v>
      </c>
      <c r="C19" s="21" t="s">
        <v>273</v>
      </c>
      <c r="D19" s="21" t="s">
        <v>167</v>
      </c>
      <c r="E19" s="21" t="s">
        <v>168</v>
      </c>
      <c r="F19" s="21" t="s">
        <v>270</v>
      </c>
      <c r="G19" s="21" t="s">
        <v>271</v>
      </c>
      <c r="H19" s="23">
        <v>1350000</v>
      </c>
      <c r="I19" s="23">
        <v>1350000</v>
      </c>
      <c r="J19" s="23"/>
      <c r="K19" s="23"/>
      <c r="L19" s="23">
        <v>1350000</v>
      </c>
      <c r="M19" s="23"/>
      <c r="N19" s="23"/>
      <c r="O19" s="23"/>
      <c r="P19" s="23"/>
      <c r="Q19" s="23"/>
      <c r="R19" s="23"/>
      <c r="S19" s="23"/>
      <c r="T19" s="23"/>
      <c r="U19" s="23"/>
      <c r="V19" s="23"/>
      <c r="W19" s="23"/>
    </row>
    <row r="20" ht="21" customHeight="1" spans="1:23">
      <c r="A20" s="25"/>
      <c r="B20" s="21" t="s">
        <v>274</v>
      </c>
      <c r="C20" s="21" t="s">
        <v>275</v>
      </c>
      <c r="D20" s="21" t="s">
        <v>113</v>
      </c>
      <c r="E20" s="21" t="s">
        <v>114</v>
      </c>
      <c r="F20" s="21" t="s">
        <v>276</v>
      </c>
      <c r="G20" s="21" t="s">
        <v>277</v>
      </c>
      <c r="H20" s="23">
        <v>1330597.12</v>
      </c>
      <c r="I20" s="23">
        <v>1330597.12</v>
      </c>
      <c r="J20" s="23"/>
      <c r="K20" s="23"/>
      <c r="L20" s="23">
        <v>1330597.12</v>
      </c>
      <c r="M20" s="23"/>
      <c r="N20" s="23"/>
      <c r="O20" s="23"/>
      <c r="P20" s="23"/>
      <c r="Q20" s="23"/>
      <c r="R20" s="23"/>
      <c r="S20" s="23"/>
      <c r="T20" s="23"/>
      <c r="U20" s="23"/>
      <c r="V20" s="23"/>
      <c r="W20" s="23"/>
    </row>
    <row r="21" ht="21" customHeight="1" spans="1:23">
      <c r="A21" s="25"/>
      <c r="B21" s="21" t="s">
        <v>274</v>
      </c>
      <c r="C21" s="21" t="s">
        <v>275</v>
      </c>
      <c r="D21" s="21" t="s">
        <v>278</v>
      </c>
      <c r="E21" s="21" t="s">
        <v>279</v>
      </c>
      <c r="F21" s="21" t="s">
        <v>280</v>
      </c>
      <c r="G21" s="21" t="s">
        <v>281</v>
      </c>
      <c r="H21" s="23"/>
      <c r="I21" s="23"/>
      <c r="J21" s="23"/>
      <c r="K21" s="23"/>
      <c r="L21" s="23"/>
      <c r="M21" s="23"/>
      <c r="N21" s="23"/>
      <c r="O21" s="23"/>
      <c r="P21" s="23"/>
      <c r="Q21" s="23"/>
      <c r="R21" s="23"/>
      <c r="S21" s="23"/>
      <c r="T21" s="23"/>
      <c r="U21" s="23"/>
      <c r="V21" s="23"/>
      <c r="W21" s="23"/>
    </row>
    <row r="22" ht="21" customHeight="1" spans="1:23">
      <c r="A22" s="25"/>
      <c r="B22" s="21" t="s">
        <v>274</v>
      </c>
      <c r="C22" s="21" t="s">
        <v>275</v>
      </c>
      <c r="D22" s="21" t="s">
        <v>132</v>
      </c>
      <c r="E22" s="21" t="s">
        <v>133</v>
      </c>
      <c r="F22" s="21" t="s">
        <v>282</v>
      </c>
      <c r="G22" s="21" t="s">
        <v>283</v>
      </c>
      <c r="H22" s="23">
        <v>488299.94</v>
      </c>
      <c r="I22" s="23">
        <v>488299.94</v>
      </c>
      <c r="J22" s="23"/>
      <c r="K22" s="23"/>
      <c r="L22" s="23">
        <v>488299.94</v>
      </c>
      <c r="M22" s="23"/>
      <c r="N22" s="23"/>
      <c r="O22" s="23"/>
      <c r="P22" s="23"/>
      <c r="Q22" s="23"/>
      <c r="R22" s="23"/>
      <c r="S22" s="23"/>
      <c r="T22" s="23"/>
      <c r="U22" s="23"/>
      <c r="V22" s="23"/>
      <c r="W22" s="23"/>
    </row>
    <row r="23" ht="21" customHeight="1" spans="1:23">
      <c r="A23" s="25"/>
      <c r="B23" s="21" t="s">
        <v>274</v>
      </c>
      <c r="C23" s="21" t="s">
        <v>275</v>
      </c>
      <c r="D23" s="21" t="s">
        <v>130</v>
      </c>
      <c r="E23" s="21" t="s">
        <v>131</v>
      </c>
      <c r="F23" s="21" t="s">
        <v>282</v>
      </c>
      <c r="G23" s="21" t="s">
        <v>283</v>
      </c>
      <c r="H23" s="23">
        <v>85278.67</v>
      </c>
      <c r="I23" s="23">
        <v>85278.67</v>
      </c>
      <c r="J23" s="23"/>
      <c r="K23" s="23"/>
      <c r="L23" s="23">
        <v>85278.67</v>
      </c>
      <c r="M23" s="23"/>
      <c r="N23" s="23"/>
      <c r="O23" s="23"/>
      <c r="P23" s="23"/>
      <c r="Q23" s="23"/>
      <c r="R23" s="23"/>
      <c r="S23" s="23"/>
      <c r="T23" s="23"/>
      <c r="U23" s="23"/>
      <c r="V23" s="23"/>
      <c r="W23" s="23"/>
    </row>
    <row r="24" ht="21" customHeight="1" spans="1:23">
      <c r="A24" s="25"/>
      <c r="B24" s="21" t="s">
        <v>274</v>
      </c>
      <c r="C24" s="21" t="s">
        <v>275</v>
      </c>
      <c r="D24" s="21" t="s">
        <v>134</v>
      </c>
      <c r="E24" s="21" t="s">
        <v>135</v>
      </c>
      <c r="F24" s="21" t="s">
        <v>284</v>
      </c>
      <c r="G24" s="21" t="s">
        <v>285</v>
      </c>
      <c r="H24" s="23">
        <v>60840</v>
      </c>
      <c r="I24" s="23">
        <v>60840</v>
      </c>
      <c r="J24" s="23"/>
      <c r="K24" s="23"/>
      <c r="L24" s="23">
        <v>60840</v>
      </c>
      <c r="M24" s="23"/>
      <c r="N24" s="23"/>
      <c r="O24" s="23"/>
      <c r="P24" s="23"/>
      <c r="Q24" s="23"/>
      <c r="R24" s="23"/>
      <c r="S24" s="23"/>
      <c r="T24" s="23"/>
      <c r="U24" s="23"/>
      <c r="V24" s="23"/>
      <c r="W24" s="23"/>
    </row>
    <row r="25" ht="21" customHeight="1" spans="1:23">
      <c r="A25" s="25"/>
      <c r="B25" s="21" t="s">
        <v>274</v>
      </c>
      <c r="C25" s="21" t="s">
        <v>275</v>
      </c>
      <c r="D25" s="21" t="s">
        <v>134</v>
      </c>
      <c r="E25" s="21" t="s">
        <v>135</v>
      </c>
      <c r="F25" s="21" t="s">
        <v>284</v>
      </c>
      <c r="G25" s="21" t="s">
        <v>285</v>
      </c>
      <c r="H25" s="23"/>
      <c r="I25" s="23"/>
      <c r="J25" s="23"/>
      <c r="K25" s="23"/>
      <c r="L25" s="23"/>
      <c r="M25" s="23"/>
      <c r="N25" s="23"/>
      <c r="O25" s="23"/>
      <c r="P25" s="23"/>
      <c r="Q25" s="23"/>
      <c r="R25" s="23"/>
      <c r="S25" s="23"/>
      <c r="T25" s="23"/>
      <c r="U25" s="23"/>
      <c r="V25" s="23"/>
      <c r="W25" s="23"/>
    </row>
    <row r="26" ht="21" customHeight="1" spans="1:23">
      <c r="A26" s="25"/>
      <c r="B26" s="21" t="s">
        <v>274</v>
      </c>
      <c r="C26" s="21" t="s">
        <v>275</v>
      </c>
      <c r="D26" s="21" t="s">
        <v>125</v>
      </c>
      <c r="E26" s="21" t="s">
        <v>124</v>
      </c>
      <c r="F26" s="21" t="s">
        <v>286</v>
      </c>
      <c r="G26" s="21" t="s">
        <v>287</v>
      </c>
      <c r="H26" s="23">
        <v>49435.91</v>
      </c>
      <c r="I26" s="23">
        <v>49435.91</v>
      </c>
      <c r="J26" s="23"/>
      <c r="K26" s="23"/>
      <c r="L26" s="23">
        <v>49435.91</v>
      </c>
      <c r="M26" s="23"/>
      <c r="N26" s="23"/>
      <c r="O26" s="23"/>
      <c r="P26" s="23"/>
      <c r="Q26" s="23"/>
      <c r="R26" s="23"/>
      <c r="S26" s="23"/>
      <c r="T26" s="23"/>
      <c r="U26" s="23"/>
      <c r="V26" s="23"/>
      <c r="W26" s="23"/>
    </row>
    <row r="27" ht="21" customHeight="1" spans="1:23">
      <c r="A27" s="25"/>
      <c r="B27" s="21" t="s">
        <v>274</v>
      </c>
      <c r="C27" s="21" t="s">
        <v>275</v>
      </c>
      <c r="D27" s="21" t="s">
        <v>136</v>
      </c>
      <c r="E27" s="21" t="s">
        <v>137</v>
      </c>
      <c r="F27" s="21" t="s">
        <v>286</v>
      </c>
      <c r="G27" s="21" t="s">
        <v>287</v>
      </c>
      <c r="H27" s="23">
        <v>19836</v>
      </c>
      <c r="I27" s="23">
        <v>19836</v>
      </c>
      <c r="J27" s="23"/>
      <c r="K27" s="23"/>
      <c r="L27" s="23">
        <v>19836</v>
      </c>
      <c r="M27" s="23"/>
      <c r="N27" s="23"/>
      <c r="O27" s="23"/>
      <c r="P27" s="23"/>
      <c r="Q27" s="23"/>
      <c r="R27" s="23"/>
      <c r="S27" s="23"/>
      <c r="T27" s="23"/>
      <c r="U27" s="23"/>
      <c r="V27" s="23"/>
      <c r="W27" s="23"/>
    </row>
    <row r="28" ht="21" customHeight="1" spans="1:23">
      <c r="A28" s="25"/>
      <c r="B28" s="21" t="s">
        <v>274</v>
      </c>
      <c r="C28" s="21" t="s">
        <v>275</v>
      </c>
      <c r="D28" s="21" t="s">
        <v>136</v>
      </c>
      <c r="E28" s="21" t="s">
        <v>137</v>
      </c>
      <c r="F28" s="21" t="s">
        <v>286</v>
      </c>
      <c r="G28" s="21" t="s">
        <v>287</v>
      </c>
      <c r="H28" s="23">
        <v>9828</v>
      </c>
      <c r="I28" s="23">
        <v>9828</v>
      </c>
      <c r="J28" s="23"/>
      <c r="K28" s="23"/>
      <c r="L28" s="23">
        <v>9828</v>
      </c>
      <c r="M28" s="23"/>
      <c r="N28" s="23"/>
      <c r="O28" s="23"/>
      <c r="P28" s="23"/>
      <c r="Q28" s="23"/>
      <c r="R28" s="23"/>
      <c r="S28" s="23"/>
      <c r="T28" s="23"/>
      <c r="U28" s="23"/>
      <c r="V28" s="23"/>
      <c r="W28" s="23"/>
    </row>
    <row r="29" ht="21" customHeight="1" spans="1:23">
      <c r="A29" s="25"/>
      <c r="B29" s="21" t="s">
        <v>274</v>
      </c>
      <c r="C29" s="21" t="s">
        <v>275</v>
      </c>
      <c r="D29" s="21" t="s">
        <v>136</v>
      </c>
      <c r="E29" s="21" t="s">
        <v>137</v>
      </c>
      <c r="F29" s="21" t="s">
        <v>286</v>
      </c>
      <c r="G29" s="21" t="s">
        <v>287</v>
      </c>
      <c r="H29" s="23">
        <v>16157.14</v>
      </c>
      <c r="I29" s="23">
        <v>16157.14</v>
      </c>
      <c r="J29" s="23"/>
      <c r="K29" s="23"/>
      <c r="L29" s="23">
        <v>16157.14</v>
      </c>
      <c r="M29" s="23"/>
      <c r="N29" s="23"/>
      <c r="O29" s="23"/>
      <c r="P29" s="23"/>
      <c r="Q29" s="23"/>
      <c r="R29" s="23"/>
      <c r="S29" s="23"/>
      <c r="T29" s="23"/>
      <c r="U29" s="23"/>
      <c r="V29" s="23"/>
      <c r="W29" s="23"/>
    </row>
    <row r="30" ht="21" customHeight="1" spans="1:23">
      <c r="A30" s="25"/>
      <c r="B30" s="21" t="s">
        <v>288</v>
      </c>
      <c r="C30" s="21" t="s">
        <v>178</v>
      </c>
      <c r="D30" s="21" t="s">
        <v>177</v>
      </c>
      <c r="E30" s="21" t="s">
        <v>178</v>
      </c>
      <c r="F30" s="21" t="s">
        <v>289</v>
      </c>
      <c r="G30" s="21" t="s">
        <v>178</v>
      </c>
      <c r="H30" s="23">
        <v>997947.84</v>
      </c>
      <c r="I30" s="23">
        <v>997947.84</v>
      </c>
      <c r="J30" s="23"/>
      <c r="K30" s="23"/>
      <c r="L30" s="23">
        <v>997947.84</v>
      </c>
      <c r="M30" s="23"/>
      <c r="N30" s="23"/>
      <c r="O30" s="23"/>
      <c r="P30" s="23"/>
      <c r="Q30" s="23"/>
      <c r="R30" s="23"/>
      <c r="S30" s="23"/>
      <c r="T30" s="23"/>
      <c r="U30" s="23"/>
      <c r="V30" s="23"/>
      <c r="W30" s="23"/>
    </row>
    <row r="31" ht="21" customHeight="1" spans="1:23">
      <c r="A31" s="25"/>
      <c r="B31" s="21" t="s">
        <v>290</v>
      </c>
      <c r="C31" s="21" t="s">
        <v>291</v>
      </c>
      <c r="D31" s="21" t="s">
        <v>167</v>
      </c>
      <c r="E31" s="21" t="s">
        <v>168</v>
      </c>
      <c r="F31" s="21" t="s">
        <v>292</v>
      </c>
      <c r="G31" s="21" t="s">
        <v>293</v>
      </c>
      <c r="H31" s="23">
        <v>12720</v>
      </c>
      <c r="I31" s="23">
        <v>12720</v>
      </c>
      <c r="J31" s="23"/>
      <c r="K31" s="23"/>
      <c r="L31" s="23">
        <v>12720</v>
      </c>
      <c r="M31" s="23"/>
      <c r="N31" s="23"/>
      <c r="O31" s="23"/>
      <c r="P31" s="23"/>
      <c r="Q31" s="23"/>
      <c r="R31" s="23"/>
      <c r="S31" s="23"/>
      <c r="T31" s="23"/>
      <c r="U31" s="23"/>
      <c r="V31" s="23"/>
      <c r="W31" s="23"/>
    </row>
    <row r="32" ht="21" customHeight="1" spans="1:23">
      <c r="A32" s="25"/>
      <c r="B32" s="21" t="s">
        <v>294</v>
      </c>
      <c r="C32" s="21" t="s">
        <v>295</v>
      </c>
      <c r="D32" s="21" t="s">
        <v>151</v>
      </c>
      <c r="E32" s="21" t="s">
        <v>152</v>
      </c>
      <c r="F32" s="21" t="s">
        <v>296</v>
      </c>
      <c r="G32" s="21" t="s">
        <v>297</v>
      </c>
      <c r="H32" s="23">
        <v>52080</v>
      </c>
      <c r="I32" s="23">
        <v>52080</v>
      </c>
      <c r="J32" s="23"/>
      <c r="K32" s="23"/>
      <c r="L32" s="23">
        <v>52080</v>
      </c>
      <c r="M32" s="23"/>
      <c r="N32" s="23"/>
      <c r="O32" s="23"/>
      <c r="P32" s="23"/>
      <c r="Q32" s="23"/>
      <c r="R32" s="23"/>
      <c r="S32" s="23"/>
      <c r="T32" s="23"/>
      <c r="U32" s="23"/>
      <c r="V32" s="23"/>
      <c r="W32" s="23"/>
    </row>
    <row r="33" ht="21" customHeight="1" spans="1:23">
      <c r="A33" s="25"/>
      <c r="B33" s="21" t="s">
        <v>294</v>
      </c>
      <c r="C33" s="21" t="s">
        <v>295</v>
      </c>
      <c r="D33" s="21" t="s">
        <v>167</v>
      </c>
      <c r="E33" s="21" t="s">
        <v>168</v>
      </c>
      <c r="F33" s="21" t="s">
        <v>298</v>
      </c>
      <c r="G33" s="21" t="s">
        <v>299</v>
      </c>
      <c r="H33" s="23">
        <v>25000</v>
      </c>
      <c r="I33" s="23">
        <v>25000</v>
      </c>
      <c r="J33" s="23"/>
      <c r="K33" s="23"/>
      <c r="L33" s="23">
        <v>25000</v>
      </c>
      <c r="M33" s="23"/>
      <c r="N33" s="23"/>
      <c r="O33" s="23"/>
      <c r="P33" s="23"/>
      <c r="Q33" s="23"/>
      <c r="R33" s="23"/>
      <c r="S33" s="23"/>
      <c r="T33" s="23"/>
      <c r="U33" s="23"/>
      <c r="V33" s="23"/>
      <c r="W33" s="23"/>
    </row>
    <row r="34" ht="21" customHeight="1" spans="1:23">
      <c r="A34" s="25"/>
      <c r="B34" s="21" t="s">
        <v>294</v>
      </c>
      <c r="C34" s="21" t="s">
        <v>295</v>
      </c>
      <c r="D34" s="21" t="s">
        <v>167</v>
      </c>
      <c r="E34" s="21" t="s">
        <v>168</v>
      </c>
      <c r="F34" s="21" t="s">
        <v>300</v>
      </c>
      <c r="G34" s="21" t="s">
        <v>301</v>
      </c>
      <c r="H34" s="23">
        <v>1500</v>
      </c>
      <c r="I34" s="23">
        <v>1500</v>
      </c>
      <c r="J34" s="23"/>
      <c r="K34" s="23"/>
      <c r="L34" s="23">
        <v>1500</v>
      </c>
      <c r="M34" s="23"/>
      <c r="N34" s="23"/>
      <c r="O34" s="23"/>
      <c r="P34" s="23"/>
      <c r="Q34" s="23"/>
      <c r="R34" s="23"/>
      <c r="S34" s="23"/>
      <c r="T34" s="23"/>
      <c r="U34" s="23"/>
      <c r="V34" s="23"/>
      <c r="W34" s="23"/>
    </row>
    <row r="35" ht="21" customHeight="1" spans="1:23">
      <c r="A35" s="25"/>
      <c r="B35" s="21" t="s">
        <v>294</v>
      </c>
      <c r="C35" s="21" t="s">
        <v>295</v>
      </c>
      <c r="D35" s="21" t="s">
        <v>167</v>
      </c>
      <c r="E35" s="21" t="s">
        <v>168</v>
      </c>
      <c r="F35" s="21" t="s">
        <v>302</v>
      </c>
      <c r="G35" s="21" t="s">
        <v>303</v>
      </c>
      <c r="H35" s="23">
        <v>95000</v>
      </c>
      <c r="I35" s="23">
        <v>95000</v>
      </c>
      <c r="J35" s="23"/>
      <c r="K35" s="23"/>
      <c r="L35" s="23">
        <v>95000</v>
      </c>
      <c r="M35" s="23"/>
      <c r="N35" s="23"/>
      <c r="O35" s="23"/>
      <c r="P35" s="23"/>
      <c r="Q35" s="23"/>
      <c r="R35" s="23"/>
      <c r="S35" s="23"/>
      <c r="T35" s="23"/>
      <c r="U35" s="23"/>
      <c r="V35" s="23"/>
      <c r="W35" s="23"/>
    </row>
    <row r="36" ht="21" customHeight="1" spans="1:23">
      <c r="A36" s="25"/>
      <c r="B36" s="21" t="s">
        <v>294</v>
      </c>
      <c r="C36" s="21" t="s">
        <v>295</v>
      </c>
      <c r="D36" s="21" t="s">
        <v>167</v>
      </c>
      <c r="E36" s="21" t="s">
        <v>168</v>
      </c>
      <c r="F36" s="21" t="s">
        <v>304</v>
      </c>
      <c r="G36" s="21" t="s">
        <v>305</v>
      </c>
      <c r="H36" s="23">
        <v>45000</v>
      </c>
      <c r="I36" s="23">
        <v>45000</v>
      </c>
      <c r="J36" s="23"/>
      <c r="K36" s="23"/>
      <c r="L36" s="23">
        <v>45000</v>
      </c>
      <c r="M36" s="23"/>
      <c r="N36" s="23"/>
      <c r="O36" s="23"/>
      <c r="P36" s="23"/>
      <c r="Q36" s="23"/>
      <c r="R36" s="23"/>
      <c r="S36" s="23"/>
      <c r="T36" s="23"/>
      <c r="U36" s="23"/>
      <c r="V36" s="23"/>
      <c r="W36" s="23"/>
    </row>
    <row r="37" ht="21" customHeight="1" spans="1:23">
      <c r="A37" s="25"/>
      <c r="B37" s="21" t="s">
        <v>294</v>
      </c>
      <c r="C37" s="21" t="s">
        <v>295</v>
      </c>
      <c r="D37" s="21" t="s">
        <v>167</v>
      </c>
      <c r="E37" s="21" t="s">
        <v>168</v>
      </c>
      <c r="F37" s="21" t="s">
        <v>296</v>
      </c>
      <c r="G37" s="21" t="s">
        <v>297</v>
      </c>
      <c r="H37" s="23">
        <v>47000</v>
      </c>
      <c r="I37" s="23">
        <v>47000</v>
      </c>
      <c r="J37" s="23"/>
      <c r="K37" s="23"/>
      <c r="L37" s="23">
        <v>47000</v>
      </c>
      <c r="M37" s="23"/>
      <c r="N37" s="23"/>
      <c r="O37" s="23"/>
      <c r="P37" s="23"/>
      <c r="Q37" s="23"/>
      <c r="R37" s="23"/>
      <c r="S37" s="23"/>
      <c r="T37" s="23"/>
      <c r="U37" s="23"/>
      <c r="V37" s="23"/>
      <c r="W37" s="23"/>
    </row>
    <row r="38" ht="21" customHeight="1" spans="1:23">
      <c r="A38" s="25"/>
      <c r="B38" s="21" t="s">
        <v>306</v>
      </c>
      <c r="C38" s="21" t="s">
        <v>233</v>
      </c>
      <c r="D38" s="21" t="s">
        <v>167</v>
      </c>
      <c r="E38" s="21" t="s">
        <v>168</v>
      </c>
      <c r="F38" s="21" t="s">
        <v>307</v>
      </c>
      <c r="G38" s="21" t="s">
        <v>233</v>
      </c>
      <c r="H38" s="23">
        <v>12000</v>
      </c>
      <c r="I38" s="23">
        <v>12000</v>
      </c>
      <c r="J38" s="23"/>
      <c r="K38" s="23"/>
      <c r="L38" s="23">
        <v>12000</v>
      </c>
      <c r="M38" s="23"/>
      <c r="N38" s="23"/>
      <c r="O38" s="23"/>
      <c r="P38" s="23"/>
      <c r="Q38" s="23"/>
      <c r="R38" s="23"/>
      <c r="S38" s="23"/>
      <c r="T38" s="23"/>
      <c r="U38" s="23"/>
      <c r="V38" s="23"/>
      <c r="W38" s="23"/>
    </row>
    <row r="39" ht="21" customHeight="1" spans="1:23">
      <c r="A39" s="25"/>
      <c r="B39" s="21" t="s">
        <v>294</v>
      </c>
      <c r="C39" s="21" t="s">
        <v>295</v>
      </c>
      <c r="D39" s="21" t="s">
        <v>167</v>
      </c>
      <c r="E39" s="21" t="s">
        <v>168</v>
      </c>
      <c r="F39" s="21" t="s">
        <v>308</v>
      </c>
      <c r="G39" s="21" t="s">
        <v>309</v>
      </c>
      <c r="H39" s="23">
        <v>100000</v>
      </c>
      <c r="I39" s="23">
        <v>100000</v>
      </c>
      <c r="J39" s="23"/>
      <c r="K39" s="23"/>
      <c r="L39" s="23">
        <v>100000</v>
      </c>
      <c r="M39" s="23"/>
      <c r="N39" s="23"/>
      <c r="O39" s="23"/>
      <c r="P39" s="23"/>
      <c r="Q39" s="23"/>
      <c r="R39" s="23"/>
      <c r="S39" s="23"/>
      <c r="T39" s="23"/>
      <c r="U39" s="23"/>
      <c r="V39" s="23"/>
      <c r="W39" s="23"/>
    </row>
    <row r="40" ht="21" customHeight="1" spans="1:23">
      <c r="A40" s="25"/>
      <c r="B40" s="21" t="s">
        <v>310</v>
      </c>
      <c r="C40" s="21" t="s">
        <v>311</v>
      </c>
      <c r="D40" s="21" t="s">
        <v>111</v>
      </c>
      <c r="E40" s="21" t="s">
        <v>112</v>
      </c>
      <c r="F40" s="21" t="s">
        <v>312</v>
      </c>
      <c r="G40" s="21" t="s">
        <v>313</v>
      </c>
      <c r="H40" s="23">
        <v>15600</v>
      </c>
      <c r="I40" s="23">
        <v>15600</v>
      </c>
      <c r="J40" s="23"/>
      <c r="K40" s="23"/>
      <c r="L40" s="23">
        <v>15600</v>
      </c>
      <c r="M40" s="23"/>
      <c r="N40" s="23"/>
      <c r="O40" s="23"/>
      <c r="P40" s="23"/>
      <c r="Q40" s="23"/>
      <c r="R40" s="23"/>
      <c r="S40" s="23"/>
      <c r="T40" s="23"/>
      <c r="U40" s="23"/>
      <c r="V40" s="23"/>
      <c r="W40" s="23"/>
    </row>
    <row r="41" ht="21" customHeight="1" spans="1:23">
      <c r="A41" s="25"/>
      <c r="B41" s="21" t="s">
        <v>314</v>
      </c>
      <c r="C41" s="21" t="s">
        <v>315</v>
      </c>
      <c r="D41" s="21" t="s">
        <v>151</v>
      </c>
      <c r="E41" s="21" t="s">
        <v>152</v>
      </c>
      <c r="F41" s="21" t="s">
        <v>316</v>
      </c>
      <c r="G41" s="21" t="s">
        <v>315</v>
      </c>
      <c r="H41" s="23">
        <v>11204.16</v>
      </c>
      <c r="I41" s="23">
        <v>11204.16</v>
      </c>
      <c r="J41" s="23"/>
      <c r="K41" s="23"/>
      <c r="L41" s="23">
        <v>11204.16</v>
      </c>
      <c r="M41" s="23"/>
      <c r="N41" s="23"/>
      <c r="O41" s="23"/>
      <c r="P41" s="23"/>
      <c r="Q41" s="23"/>
      <c r="R41" s="23"/>
      <c r="S41" s="23"/>
      <c r="T41" s="23"/>
      <c r="U41" s="23"/>
      <c r="V41" s="23"/>
      <c r="W41" s="23"/>
    </row>
    <row r="42" ht="21" customHeight="1" spans="1:23">
      <c r="A42" s="25"/>
      <c r="B42" s="21" t="s">
        <v>314</v>
      </c>
      <c r="C42" s="21" t="s">
        <v>315</v>
      </c>
      <c r="D42" s="21" t="s">
        <v>167</v>
      </c>
      <c r="E42" s="21" t="s">
        <v>168</v>
      </c>
      <c r="F42" s="21" t="s">
        <v>316</v>
      </c>
      <c r="G42" s="21" t="s">
        <v>315</v>
      </c>
      <c r="H42" s="23">
        <v>63056.4</v>
      </c>
      <c r="I42" s="23">
        <v>63056.4</v>
      </c>
      <c r="J42" s="23"/>
      <c r="K42" s="23"/>
      <c r="L42" s="23">
        <v>63056.4</v>
      </c>
      <c r="M42" s="23"/>
      <c r="N42" s="23"/>
      <c r="O42" s="23"/>
      <c r="P42" s="23"/>
      <c r="Q42" s="23"/>
      <c r="R42" s="23"/>
      <c r="S42" s="23"/>
      <c r="T42" s="23"/>
      <c r="U42" s="23"/>
      <c r="V42" s="23"/>
      <c r="W42" s="23"/>
    </row>
    <row r="43" ht="21" customHeight="1" spans="1:23">
      <c r="A43" s="25"/>
      <c r="B43" s="21" t="s">
        <v>317</v>
      </c>
      <c r="C43" s="21" t="s">
        <v>318</v>
      </c>
      <c r="D43" s="21" t="s">
        <v>167</v>
      </c>
      <c r="E43" s="21" t="s">
        <v>168</v>
      </c>
      <c r="F43" s="21" t="s">
        <v>319</v>
      </c>
      <c r="G43" s="21" t="s">
        <v>318</v>
      </c>
      <c r="H43" s="23">
        <v>17000</v>
      </c>
      <c r="I43" s="23">
        <v>17000</v>
      </c>
      <c r="J43" s="23"/>
      <c r="K43" s="23"/>
      <c r="L43" s="23">
        <v>17000</v>
      </c>
      <c r="M43" s="23"/>
      <c r="N43" s="23"/>
      <c r="O43" s="23"/>
      <c r="P43" s="23"/>
      <c r="Q43" s="23"/>
      <c r="R43" s="23"/>
      <c r="S43" s="23"/>
      <c r="T43" s="23"/>
      <c r="U43" s="23"/>
      <c r="V43" s="23"/>
      <c r="W43" s="23"/>
    </row>
    <row r="44" ht="21" customHeight="1" spans="1:23">
      <c r="A44" s="25"/>
      <c r="B44" s="21" t="s">
        <v>320</v>
      </c>
      <c r="C44" s="21" t="s">
        <v>321</v>
      </c>
      <c r="D44" s="21" t="s">
        <v>151</v>
      </c>
      <c r="E44" s="21" t="s">
        <v>152</v>
      </c>
      <c r="F44" s="21" t="s">
        <v>322</v>
      </c>
      <c r="G44" s="21" t="s">
        <v>323</v>
      </c>
      <c r="H44" s="23">
        <v>111000</v>
      </c>
      <c r="I44" s="23">
        <v>111000</v>
      </c>
      <c r="J44" s="23"/>
      <c r="K44" s="23"/>
      <c r="L44" s="23">
        <v>111000</v>
      </c>
      <c r="M44" s="23"/>
      <c r="N44" s="23"/>
      <c r="O44" s="23"/>
      <c r="P44" s="23"/>
      <c r="Q44" s="23"/>
      <c r="R44" s="23"/>
      <c r="S44" s="23"/>
      <c r="T44" s="23"/>
      <c r="U44" s="23"/>
      <c r="V44" s="23"/>
      <c r="W44" s="23"/>
    </row>
    <row r="45" ht="21" customHeight="1" spans="1:23">
      <c r="A45" s="25"/>
      <c r="B45" s="21" t="s">
        <v>324</v>
      </c>
      <c r="C45" s="21" t="s">
        <v>325</v>
      </c>
      <c r="D45" s="21" t="s">
        <v>121</v>
      </c>
      <c r="E45" s="21" t="s">
        <v>122</v>
      </c>
      <c r="F45" s="21" t="s">
        <v>312</v>
      </c>
      <c r="G45" s="21" t="s">
        <v>313</v>
      </c>
      <c r="H45" s="23">
        <v>115290.9</v>
      </c>
      <c r="I45" s="23">
        <v>115290.9</v>
      </c>
      <c r="J45" s="23"/>
      <c r="K45" s="23"/>
      <c r="L45" s="23">
        <v>115290.9</v>
      </c>
      <c r="M45" s="23"/>
      <c r="N45" s="23"/>
      <c r="O45" s="23"/>
      <c r="P45" s="23"/>
      <c r="Q45" s="23"/>
      <c r="R45" s="23"/>
      <c r="S45" s="23"/>
      <c r="T45" s="23"/>
      <c r="U45" s="23"/>
      <c r="V45" s="23"/>
      <c r="W45" s="23"/>
    </row>
    <row r="46" ht="21" customHeight="1" spans="1:23">
      <c r="A46" s="25"/>
      <c r="B46" s="21" t="s">
        <v>326</v>
      </c>
      <c r="C46" s="21" t="s">
        <v>327</v>
      </c>
      <c r="D46" s="21" t="s">
        <v>109</v>
      </c>
      <c r="E46" s="21" t="s">
        <v>110</v>
      </c>
      <c r="F46" s="21" t="s">
        <v>328</v>
      </c>
      <c r="G46" s="21" t="s">
        <v>329</v>
      </c>
      <c r="H46" s="23">
        <v>678079.6</v>
      </c>
      <c r="I46" s="23">
        <v>678079.6</v>
      </c>
      <c r="J46" s="23"/>
      <c r="K46" s="23"/>
      <c r="L46" s="23">
        <v>678079.6</v>
      </c>
      <c r="M46" s="23"/>
      <c r="N46" s="23"/>
      <c r="O46" s="23"/>
      <c r="P46" s="23"/>
      <c r="Q46" s="23"/>
      <c r="R46" s="23"/>
      <c r="S46" s="23"/>
      <c r="T46" s="23"/>
      <c r="U46" s="23"/>
      <c r="V46" s="23"/>
      <c r="W46" s="23"/>
    </row>
    <row r="47" ht="21" customHeight="1" spans="1:23">
      <c r="A47" s="25"/>
      <c r="B47" s="21" t="s">
        <v>330</v>
      </c>
      <c r="C47" s="21" t="s">
        <v>331</v>
      </c>
      <c r="D47" s="21" t="s">
        <v>117</v>
      </c>
      <c r="E47" s="21" t="s">
        <v>118</v>
      </c>
      <c r="F47" s="21" t="s">
        <v>332</v>
      </c>
      <c r="G47" s="21" t="s">
        <v>333</v>
      </c>
      <c r="H47" s="23">
        <v>103672</v>
      </c>
      <c r="I47" s="23">
        <v>103672</v>
      </c>
      <c r="J47" s="23"/>
      <c r="K47" s="23"/>
      <c r="L47" s="23">
        <v>103672</v>
      </c>
      <c r="M47" s="23"/>
      <c r="N47" s="23"/>
      <c r="O47" s="23"/>
      <c r="P47" s="23"/>
      <c r="Q47" s="23"/>
      <c r="R47" s="23"/>
      <c r="S47" s="23"/>
      <c r="T47" s="23"/>
      <c r="U47" s="23"/>
      <c r="V47" s="23"/>
      <c r="W47" s="23"/>
    </row>
    <row r="48" ht="31" customHeight="1" spans="1:23">
      <c r="A48" s="25"/>
      <c r="B48" s="21" t="s">
        <v>334</v>
      </c>
      <c r="C48" s="21" t="s">
        <v>335</v>
      </c>
      <c r="D48" s="21" t="s">
        <v>117</v>
      </c>
      <c r="E48" s="21" t="s">
        <v>118</v>
      </c>
      <c r="F48" s="21" t="s">
        <v>332</v>
      </c>
      <c r="G48" s="21" t="s">
        <v>333</v>
      </c>
      <c r="H48" s="23">
        <v>44654</v>
      </c>
      <c r="I48" s="23">
        <v>44654</v>
      </c>
      <c r="J48" s="23"/>
      <c r="K48" s="23"/>
      <c r="L48" s="23">
        <v>44654</v>
      </c>
      <c r="M48" s="23"/>
      <c r="N48" s="23"/>
      <c r="O48" s="23"/>
      <c r="P48" s="23"/>
      <c r="Q48" s="23"/>
      <c r="R48" s="23"/>
      <c r="S48" s="23"/>
      <c r="T48" s="23"/>
      <c r="U48" s="23"/>
      <c r="V48" s="23"/>
      <c r="W48" s="23"/>
    </row>
    <row r="49" ht="21" customHeight="1" spans="1:23">
      <c r="A49" s="189" t="s">
        <v>179</v>
      </c>
      <c r="B49" s="200"/>
      <c r="C49" s="200"/>
      <c r="D49" s="200"/>
      <c r="E49" s="200"/>
      <c r="F49" s="200"/>
      <c r="G49" s="201"/>
      <c r="H49" s="23">
        <v>14418009.68</v>
      </c>
      <c r="I49" s="23">
        <v>14418009.68</v>
      </c>
      <c r="J49" s="23"/>
      <c r="K49" s="23"/>
      <c r="L49" s="23">
        <v>14418009.68</v>
      </c>
      <c r="M49" s="23"/>
      <c r="N49" s="23"/>
      <c r="O49" s="23"/>
      <c r="P49" s="23"/>
      <c r="Q49" s="23"/>
      <c r="R49" s="23"/>
      <c r="S49" s="23"/>
      <c r="T49" s="23"/>
      <c r="U49" s="23"/>
      <c r="V49" s="23"/>
      <c r="W49" s="23"/>
    </row>
  </sheetData>
  <mergeCells count="30">
    <mergeCell ref="A2:W2"/>
    <mergeCell ref="A3:G3"/>
    <mergeCell ref="H4:W4"/>
    <mergeCell ref="I5:M5"/>
    <mergeCell ref="N5:P5"/>
    <mergeCell ref="R5:W5"/>
    <mergeCell ref="A49:G49"/>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4"/>
  <sheetViews>
    <sheetView showZeros="0" workbookViewId="0">
      <selection activeCell="B20" sqref="B20"/>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152" t="s">
        <v>336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"单位名称："&amp;"双江拉祜族佤族布朗族傣族自治县水务局"</f>
        <v>单位名称：双江拉祜族佤族布朗族傣族自治县水务局</v>
      </c>
      <c r="B3" s="8"/>
      <c r="C3" s="8"/>
      <c r="D3" s="8"/>
      <c r="E3" s="8"/>
      <c r="F3" s="8"/>
      <c r="G3" s="8"/>
      <c r="H3" s="8"/>
      <c r="I3" s="9"/>
      <c r="J3" s="9"/>
      <c r="K3" s="9"/>
      <c r="L3" s="9"/>
      <c r="M3" s="9"/>
      <c r="N3" s="9"/>
      <c r="O3" s="9"/>
      <c r="P3" s="9"/>
      <c r="Q3" s="9"/>
      <c r="R3" s="1"/>
      <c r="S3" s="1"/>
      <c r="T3" s="1"/>
      <c r="U3" s="3"/>
      <c r="V3" s="1"/>
      <c r="W3" s="152" t="s">
        <v>228</v>
      </c>
    </row>
    <row r="4" ht="18.75" customHeight="1" spans="1:23">
      <c r="A4" s="10" t="s">
        <v>337</v>
      </c>
      <c r="B4" s="11" t="s">
        <v>242</v>
      </c>
      <c r="C4" s="10" t="s">
        <v>243</v>
      </c>
      <c r="D4" s="10" t="s">
        <v>338</v>
      </c>
      <c r="E4" s="11" t="s">
        <v>244</v>
      </c>
      <c r="F4" s="11" t="s">
        <v>245</v>
      </c>
      <c r="G4" s="11" t="s">
        <v>339</v>
      </c>
      <c r="H4" s="11" t="s">
        <v>340</v>
      </c>
      <c r="I4" s="184" t="s">
        <v>56</v>
      </c>
      <c r="J4" s="12" t="s">
        <v>341</v>
      </c>
      <c r="K4" s="13"/>
      <c r="L4" s="13"/>
      <c r="M4" s="14"/>
      <c r="N4" s="12" t="s">
        <v>250</v>
      </c>
      <c r="O4" s="13"/>
      <c r="P4" s="14"/>
      <c r="Q4" s="11" t="s">
        <v>62</v>
      </c>
      <c r="R4" s="12" t="s">
        <v>93</v>
      </c>
      <c r="S4" s="13"/>
      <c r="T4" s="13"/>
      <c r="U4" s="13"/>
      <c r="V4" s="13"/>
      <c r="W4" s="14"/>
    </row>
    <row r="5" ht="18.75" customHeight="1" spans="1:23">
      <c r="A5" s="15"/>
      <c r="B5" s="181"/>
      <c r="C5" s="15"/>
      <c r="D5" s="15"/>
      <c r="E5" s="16"/>
      <c r="F5" s="16"/>
      <c r="G5" s="16"/>
      <c r="H5" s="16"/>
      <c r="I5" s="181"/>
      <c r="J5" s="185" t="s">
        <v>59</v>
      </c>
      <c r="K5" s="186"/>
      <c r="L5" s="11" t="s">
        <v>60</v>
      </c>
      <c r="M5" s="11" t="s">
        <v>61</v>
      </c>
      <c r="N5" s="11" t="s">
        <v>59</v>
      </c>
      <c r="O5" s="11" t="s">
        <v>60</v>
      </c>
      <c r="P5" s="11" t="s">
        <v>61</v>
      </c>
      <c r="Q5" s="16"/>
      <c r="R5" s="11" t="s">
        <v>58</v>
      </c>
      <c r="S5" s="10" t="s">
        <v>65</v>
      </c>
      <c r="T5" s="10" t="s">
        <v>256</v>
      </c>
      <c r="U5" s="10" t="s">
        <v>67</v>
      </c>
      <c r="V5" s="10" t="s">
        <v>68</v>
      </c>
      <c r="W5" s="10" t="s">
        <v>69</v>
      </c>
    </row>
    <row r="6" ht="18.75" customHeight="1" spans="1:23">
      <c r="A6" s="181"/>
      <c r="B6" s="181"/>
      <c r="C6" s="181"/>
      <c r="D6" s="181"/>
      <c r="E6" s="181"/>
      <c r="F6" s="181"/>
      <c r="G6" s="181"/>
      <c r="H6" s="181"/>
      <c r="I6" s="181"/>
      <c r="J6" s="187" t="s">
        <v>58</v>
      </c>
      <c r="K6" s="146"/>
      <c r="L6" s="181"/>
      <c r="M6" s="181"/>
      <c r="N6" s="181"/>
      <c r="O6" s="181"/>
      <c r="P6" s="181"/>
      <c r="Q6" s="181"/>
      <c r="R6" s="181"/>
      <c r="S6" s="188"/>
      <c r="T6" s="188"/>
      <c r="U6" s="188"/>
      <c r="V6" s="188"/>
      <c r="W6" s="188"/>
    </row>
    <row r="7" ht="18.75" customHeight="1" spans="1:23">
      <c r="A7" s="17"/>
      <c r="B7" s="145"/>
      <c r="C7" s="17"/>
      <c r="D7" s="17"/>
      <c r="E7" s="18"/>
      <c r="F7" s="18"/>
      <c r="G7" s="18"/>
      <c r="H7" s="18"/>
      <c r="I7" s="145"/>
      <c r="J7" s="73" t="s">
        <v>58</v>
      </c>
      <c r="K7" s="73" t="s">
        <v>342</v>
      </c>
      <c r="L7" s="18"/>
      <c r="M7" s="18"/>
      <c r="N7" s="18"/>
      <c r="O7" s="18"/>
      <c r="P7" s="18"/>
      <c r="Q7" s="18"/>
      <c r="R7" s="18"/>
      <c r="S7" s="18"/>
      <c r="T7" s="18"/>
      <c r="U7" s="145"/>
      <c r="V7" s="18"/>
      <c r="W7" s="18"/>
    </row>
    <row r="8" ht="18.75" customHeight="1" spans="1:23">
      <c r="A8" s="182">
        <v>1</v>
      </c>
      <c r="B8" s="182">
        <v>2</v>
      </c>
      <c r="C8" s="182">
        <v>3</v>
      </c>
      <c r="D8" s="182">
        <v>4</v>
      </c>
      <c r="E8" s="182">
        <v>5</v>
      </c>
      <c r="F8" s="182">
        <v>6</v>
      </c>
      <c r="G8" s="182">
        <v>7</v>
      </c>
      <c r="H8" s="182">
        <v>8</v>
      </c>
      <c r="I8" s="182">
        <v>9</v>
      </c>
      <c r="J8" s="182">
        <v>10</v>
      </c>
      <c r="K8" s="182">
        <v>11</v>
      </c>
      <c r="L8" s="182">
        <v>12</v>
      </c>
      <c r="M8" s="182">
        <v>13</v>
      </c>
      <c r="N8" s="182">
        <v>14</v>
      </c>
      <c r="O8" s="182">
        <v>15</v>
      </c>
      <c r="P8" s="182">
        <v>16</v>
      </c>
      <c r="Q8" s="182">
        <v>17</v>
      </c>
      <c r="R8" s="182">
        <v>18</v>
      </c>
      <c r="S8" s="182">
        <v>19</v>
      </c>
      <c r="T8" s="182">
        <v>20</v>
      </c>
      <c r="U8" s="182">
        <v>21</v>
      </c>
      <c r="V8" s="182">
        <v>22</v>
      </c>
      <c r="W8" s="182">
        <v>23</v>
      </c>
    </row>
    <row r="9" ht="25" customHeight="1" spans="1:23">
      <c r="A9" s="21"/>
      <c r="B9" s="21"/>
      <c r="C9" s="21" t="s">
        <v>343</v>
      </c>
      <c r="D9" s="21"/>
      <c r="E9" s="21"/>
      <c r="F9" s="21"/>
      <c r="G9" s="21"/>
      <c r="H9" s="21"/>
      <c r="I9" s="23">
        <v>70000</v>
      </c>
      <c r="J9" s="23">
        <v>70000</v>
      </c>
      <c r="K9" s="23">
        <v>70000</v>
      </c>
      <c r="L9" s="23"/>
      <c r="M9" s="23"/>
      <c r="N9" s="23"/>
      <c r="O9" s="23"/>
      <c r="P9" s="23"/>
      <c r="Q9" s="23"/>
      <c r="R9" s="23"/>
      <c r="S9" s="23"/>
      <c r="T9" s="23"/>
      <c r="U9" s="23"/>
      <c r="V9" s="23"/>
      <c r="W9" s="23"/>
    </row>
    <row r="10" ht="25" customHeight="1" spans="1:23">
      <c r="A10" s="183" t="s">
        <v>344</v>
      </c>
      <c r="B10" s="183" t="s">
        <v>345</v>
      </c>
      <c r="C10" s="21" t="s">
        <v>343</v>
      </c>
      <c r="D10" s="183" t="s">
        <v>71</v>
      </c>
      <c r="E10" s="183" t="s">
        <v>155</v>
      </c>
      <c r="F10" s="183" t="s">
        <v>156</v>
      </c>
      <c r="G10" s="183" t="s">
        <v>302</v>
      </c>
      <c r="H10" s="183" t="s">
        <v>303</v>
      </c>
      <c r="I10" s="23">
        <v>70000</v>
      </c>
      <c r="J10" s="23">
        <v>70000</v>
      </c>
      <c r="K10" s="23">
        <v>70000</v>
      </c>
      <c r="L10" s="23"/>
      <c r="M10" s="23"/>
      <c r="N10" s="23"/>
      <c r="O10" s="23"/>
      <c r="P10" s="23"/>
      <c r="Q10" s="23"/>
      <c r="R10" s="23"/>
      <c r="S10" s="23"/>
      <c r="T10" s="23"/>
      <c r="U10" s="23"/>
      <c r="V10" s="23"/>
      <c r="W10" s="23"/>
    </row>
    <row r="11" ht="25" customHeight="1" spans="1:23">
      <c r="A11" s="25"/>
      <c r="B11" s="25"/>
      <c r="C11" s="21" t="s">
        <v>346</v>
      </c>
      <c r="D11" s="25"/>
      <c r="E11" s="25"/>
      <c r="F11" s="25"/>
      <c r="G11" s="25"/>
      <c r="H11" s="25"/>
      <c r="I11" s="23">
        <v>50000</v>
      </c>
      <c r="J11" s="23"/>
      <c r="K11" s="23"/>
      <c r="L11" s="23"/>
      <c r="M11" s="23"/>
      <c r="N11" s="23">
        <v>50000</v>
      </c>
      <c r="O11" s="23"/>
      <c r="P11" s="23"/>
      <c r="Q11" s="23"/>
      <c r="R11" s="23"/>
      <c r="S11" s="23"/>
      <c r="T11" s="23"/>
      <c r="U11" s="23"/>
      <c r="V11" s="23"/>
      <c r="W11" s="23"/>
    </row>
    <row r="12" ht="25" customHeight="1" spans="1:23">
      <c r="A12" s="183" t="s">
        <v>344</v>
      </c>
      <c r="B12" s="183" t="s">
        <v>347</v>
      </c>
      <c r="C12" s="21" t="s">
        <v>346</v>
      </c>
      <c r="D12" s="183" t="s">
        <v>71</v>
      </c>
      <c r="E12" s="183" t="s">
        <v>155</v>
      </c>
      <c r="F12" s="183" t="s">
        <v>156</v>
      </c>
      <c r="G12" s="183" t="s">
        <v>348</v>
      </c>
      <c r="H12" s="183" t="s">
        <v>349</v>
      </c>
      <c r="I12" s="23">
        <v>50000</v>
      </c>
      <c r="J12" s="23"/>
      <c r="K12" s="23"/>
      <c r="L12" s="23"/>
      <c r="M12" s="23"/>
      <c r="N12" s="23">
        <v>50000</v>
      </c>
      <c r="O12" s="23"/>
      <c r="P12" s="23"/>
      <c r="Q12" s="23"/>
      <c r="R12" s="23"/>
      <c r="S12" s="23"/>
      <c r="T12" s="23"/>
      <c r="U12" s="23"/>
      <c r="V12" s="23"/>
      <c r="W12" s="23"/>
    </row>
    <row r="13" ht="25" customHeight="1" spans="1:23">
      <c r="A13" s="25"/>
      <c r="B13" s="25"/>
      <c r="C13" s="21" t="s">
        <v>350</v>
      </c>
      <c r="D13" s="25"/>
      <c r="E13" s="25"/>
      <c r="F13" s="25"/>
      <c r="G13" s="25"/>
      <c r="H13" s="25"/>
      <c r="I13" s="23">
        <v>500000</v>
      </c>
      <c r="J13" s="23"/>
      <c r="K13" s="23"/>
      <c r="L13" s="23"/>
      <c r="M13" s="23"/>
      <c r="N13" s="23">
        <v>500000</v>
      </c>
      <c r="O13" s="23"/>
      <c r="P13" s="23"/>
      <c r="Q13" s="23"/>
      <c r="R13" s="23"/>
      <c r="S13" s="23"/>
      <c r="T13" s="23"/>
      <c r="U13" s="23"/>
      <c r="V13" s="23"/>
      <c r="W13" s="23"/>
    </row>
    <row r="14" ht="25" customHeight="1" spans="1:23">
      <c r="A14" s="183" t="s">
        <v>344</v>
      </c>
      <c r="B14" s="183" t="s">
        <v>351</v>
      </c>
      <c r="C14" s="21" t="s">
        <v>350</v>
      </c>
      <c r="D14" s="183" t="s">
        <v>71</v>
      </c>
      <c r="E14" s="183" t="s">
        <v>155</v>
      </c>
      <c r="F14" s="183" t="s">
        <v>156</v>
      </c>
      <c r="G14" s="183" t="s">
        <v>348</v>
      </c>
      <c r="H14" s="183" t="s">
        <v>349</v>
      </c>
      <c r="I14" s="23">
        <v>500000</v>
      </c>
      <c r="J14" s="23"/>
      <c r="K14" s="23"/>
      <c r="L14" s="23"/>
      <c r="M14" s="23"/>
      <c r="N14" s="23">
        <v>500000</v>
      </c>
      <c r="O14" s="23"/>
      <c r="P14" s="23"/>
      <c r="Q14" s="23"/>
      <c r="R14" s="23"/>
      <c r="S14" s="23"/>
      <c r="T14" s="23"/>
      <c r="U14" s="23"/>
      <c r="V14" s="23"/>
      <c r="W14" s="23"/>
    </row>
    <row r="15" ht="25" customHeight="1" spans="1:23">
      <c r="A15" s="25"/>
      <c r="B15" s="25"/>
      <c r="C15" s="21" t="s">
        <v>352</v>
      </c>
      <c r="D15" s="25"/>
      <c r="E15" s="25"/>
      <c r="F15" s="25"/>
      <c r="G15" s="25"/>
      <c r="H15" s="25"/>
      <c r="I15" s="23">
        <v>240000</v>
      </c>
      <c r="J15" s="23"/>
      <c r="K15" s="23"/>
      <c r="L15" s="23"/>
      <c r="M15" s="23"/>
      <c r="N15" s="23">
        <v>240000</v>
      </c>
      <c r="O15" s="23"/>
      <c r="P15" s="23"/>
      <c r="Q15" s="23"/>
      <c r="R15" s="23"/>
      <c r="S15" s="23"/>
      <c r="T15" s="23"/>
      <c r="U15" s="23"/>
      <c r="V15" s="23"/>
      <c r="W15" s="23"/>
    </row>
    <row r="16" ht="25" customHeight="1" spans="1:23">
      <c r="A16" s="183" t="s">
        <v>344</v>
      </c>
      <c r="B16" s="183" t="s">
        <v>353</v>
      </c>
      <c r="C16" s="21" t="s">
        <v>352</v>
      </c>
      <c r="D16" s="183" t="s">
        <v>71</v>
      </c>
      <c r="E16" s="183" t="s">
        <v>171</v>
      </c>
      <c r="F16" s="183" t="s">
        <v>172</v>
      </c>
      <c r="G16" s="183" t="s">
        <v>348</v>
      </c>
      <c r="H16" s="183" t="s">
        <v>349</v>
      </c>
      <c r="I16" s="23">
        <v>240000</v>
      </c>
      <c r="J16" s="23"/>
      <c r="K16" s="23"/>
      <c r="L16" s="23"/>
      <c r="M16" s="23"/>
      <c r="N16" s="23">
        <v>240000</v>
      </c>
      <c r="O16" s="23"/>
      <c r="P16" s="23"/>
      <c r="Q16" s="23"/>
      <c r="R16" s="23"/>
      <c r="S16" s="23"/>
      <c r="T16" s="23"/>
      <c r="U16" s="23"/>
      <c r="V16" s="23"/>
      <c r="W16" s="23"/>
    </row>
    <row r="17" ht="25" customHeight="1" spans="1:23">
      <c r="A17" s="25"/>
      <c r="B17" s="25"/>
      <c r="C17" s="21" t="s">
        <v>354</v>
      </c>
      <c r="D17" s="25"/>
      <c r="E17" s="25"/>
      <c r="F17" s="25"/>
      <c r="G17" s="25"/>
      <c r="H17" s="25"/>
      <c r="I17" s="23">
        <v>1470000</v>
      </c>
      <c r="J17" s="23"/>
      <c r="K17" s="23"/>
      <c r="L17" s="23"/>
      <c r="M17" s="23"/>
      <c r="N17" s="23">
        <v>1470000</v>
      </c>
      <c r="O17" s="23"/>
      <c r="P17" s="23"/>
      <c r="Q17" s="23"/>
      <c r="R17" s="23"/>
      <c r="S17" s="23"/>
      <c r="T17" s="23"/>
      <c r="U17" s="23"/>
      <c r="V17" s="23"/>
      <c r="W17" s="23"/>
    </row>
    <row r="18" ht="25" customHeight="1" spans="1:23">
      <c r="A18" s="183" t="s">
        <v>344</v>
      </c>
      <c r="B18" s="183" t="s">
        <v>355</v>
      </c>
      <c r="C18" s="21" t="s">
        <v>354</v>
      </c>
      <c r="D18" s="183" t="s">
        <v>71</v>
      </c>
      <c r="E18" s="183" t="s">
        <v>155</v>
      </c>
      <c r="F18" s="183" t="s">
        <v>156</v>
      </c>
      <c r="G18" s="183" t="s">
        <v>356</v>
      </c>
      <c r="H18" s="183" t="s">
        <v>349</v>
      </c>
      <c r="I18" s="23">
        <v>1299300</v>
      </c>
      <c r="J18" s="23"/>
      <c r="K18" s="23"/>
      <c r="L18" s="23"/>
      <c r="M18" s="23"/>
      <c r="N18" s="23">
        <v>1299300</v>
      </c>
      <c r="O18" s="23"/>
      <c r="P18" s="23"/>
      <c r="Q18" s="23"/>
      <c r="R18" s="23"/>
      <c r="S18" s="23"/>
      <c r="T18" s="23"/>
      <c r="U18" s="23"/>
      <c r="V18" s="23"/>
      <c r="W18" s="23"/>
    </row>
    <row r="19" ht="25" customHeight="1" spans="1:23">
      <c r="A19" s="183" t="s">
        <v>344</v>
      </c>
      <c r="B19" s="183" t="s">
        <v>355</v>
      </c>
      <c r="C19" s="21" t="s">
        <v>354</v>
      </c>
      <c r="D19" s="183" t="s">
        <v>71</v>
      </c>
      <c r="E19" s="183" t="s">
        <v>155</v>
      </c>
      <c r="F19" s="183" t="s">
        <v>156</v>
      </c>
      <c r="G19" s="183" t="s">
        <v>356</v>
      </c>
      <c r="H19" s="183" t="s">
        <v>349</v>
      </c>
      <c r="I19" s="23">
        <v>170700</v>
      </c>
      <c r="J19" s="23"/>
      <c r="K19" s="23"/>
      <c r="L19" s="23"/>
      <c r="M19" s="23"/>
      <c r="N19" s="23">
        <v>170700</v>
      </c>
      <c r="O19" s="23"/>
      <c r="P19" s="23"/>
      <c r="Q19" s="23"/>
      <c r="R19" s="23"/>
      <c r="S19" s="23"/>
      <c r="T19" s="23"/>
      <c r="U19" s="23"/>
      <c r="V19" s="23"/>
      <c r="W19" s="23"/>
    </row>
    <row r="20" ht="25" customHeight="1" spans="1:23">
      <c r="A20" s="25"/>
      <c r="B20" s="25"/>
      <c r="C20" s="21" t="s">
        <v>357</v>
      </c>
      <c r="D20" s="25"/>
      <c r="E20" s="25"/>
      <c r="F20" s="25"/>
      <c r="G20" s="25"/>
      <c r="H20" s="25"/>
      <c r="I20" s="23">
        <v>500000</v>
      </c>
      <c r="J20" s="23"/>
      <c r="K20" s="23"/>
      <c r="L20" s="23"/>
      <c r="M20" s="23"/>
      <c r="N20" s="23">
        <v>500000</v>
      </c>
      <c r="O20" s="23"/>
      <c r="P20" s="23"/>
      <c r="Q20" s="23"/>
      <c r="R20" s="23"/>
      <c r="S20" s="23"/>
      <c r="T20" s="23"/>
      <c r="U20" s="23"/>
      <c r="V20" s="23"/>
      <c r="W20" s="23"/>
    </row>
    <row r="21" ht="25" customHeight="1" spans="1:23">
      <c r="A21" s="183" t="s">
        <v>344</v>
      </c>
      <c r="B21" s="183" t="s">
        <v>358</v>
      </c>
      <c r="C21" s="21" t="s">
        <v>357</v>
      </c>
      <c r="D21" s="183" t="s">
        <v>71</v>
      </c>
      <c r="E21" s="183" t="s">
        <v>146</v>
      </c>
      <c r="F21" s="183" t="s">
        <v>145</v>
      </c>
      <c r="G21" s="183" t="s">
        <v>348</v>
      </c>
      <c r="H21" s="183" t="s">
        <v>349</v>
      </c>
      <c r="I21" s="23">
        <v>500000</v>
      </c>
      <c r="J21" s="23"/>
      <c r="K21" s="23"/>
      <c r="L21" s="23"/>
      <c r="M21" s="23"/>
      <c r="N21" s="23">
        <v>500000</v>
      </c>
      <c r="O21" s="23"/>
      <c r="P21" s="23"/>
      <c r="Q21" s="23"/>
      <c r="R21" s="23"/>
      <c r="S21" s="23"/>
      <c r="T21" s="23"/>
      <c r="U21" s="23"/>
      <c r="V21" s="23"/>
      <c r="W21" s="23"/>
    </row>
    <row r="22" ht="25" customHeight="1" spans="1:23">
      <c r="A22" s="25"/>
      <c r="B22" s="25"/>
      <c r="C22" s="21" t="s">
        <v>359</v>
      </c>
      <c r="D22" s="25"/>
      <c r="E22" s="25"/>
      <c r="F22" s="25"/>
      <c r="G22" s="25"/>
      <c r="H22" s="25"/>
      <c r="I22" s="23">
        <v>750000</v>
      </c>
      <c r="J22" s="23">
        <v>750000</v>
      </c>
      <c r="K22" s="23">
        <v>750000</v>
      </c>
      <c r="L22" s="23"/>
      <c r="M22" s="23"/>
      <c r="N22" s="23"/>
      <c r="O22" s="23"/>
      <c r="P22" s="23"/>
      <c r="Q22" s="23"/>
      <c r="R22" s="23"/>
      <c r="S22" s="23"/>
      <c r="T22" s="23"/>
      <c r="U22" s="23"/>
      <c r="V22" s="23"/>
      <c r="W22" s="23"/>
    </row>
    <row r="23" ht="25" customHeight="1" spans="1:23">
      <c r="A23" s="183" t="s">
        <v>344</v>
      </c>
      <c r="B23" s="183" t="s">
        <v>360</v>
      </c>
      <c r="C23" s="21" t="s">
        <v>359</v>
      </c>
      <c r="D23" s="183" t="s">
        <v>71</v>
      </c>
      <c r="E23" s="183" t="s">
        <v>171</v>
      </c>
      <c r="F23" s="183" t="s">
        <v>172</v>
      </c>
      <c r="G23" s="183" t="s">
        <v>361</v>
      </c>
      <c r="H23" s="183" t="s">
        <v>362</v>
      </c>
      <c r="I23" s="23">
        <v>750000</v>
      </c>
      <c r="J23" s="23">
        <v>750000</v>
      </c>
      <c r="K23" s="23">
        <v>750000</v>
      </c>
      <c r="L23" s="23"/>
      <c r="M23" s="23"/>
      <c r="N23" s="23"/>
      <c r="O23" s="23"/>
      <c r="P23" s="23"/>
      <c r="Q23" s="23"/>
      <c r="R23" s="23"/>
      <c r="S23" s="23"/>
      <c r="T23" s="23"/>
      <c r="U23" s="23"/>
      <c r="V23" s="23"/>
      <c r="W23" s="23"/>
    </row>
    <row r="24" ht="25" customHeight="1" spans="1:23">
      <c r="A24" s="25"/>
      <c r="B24" s="25"/>
      <c r="C24" s="21" t="s">
        <v>363</v>
      </c>
      <c r="D24" s="25"/>
      <c r="E24" s="25"/>
      <c r="F24" s="25"/>
      <c r="G24" s="25"/>
      <c r="H24" s="25"/>
      <c r="I24" s="23">
        <v>200000</v>
      </c>
      <c r="J24" s="23">
        <v>200000</v>
      </c>
      <c r="K24" s="23">
        <v>200000</v>
      </c>
      <c r="L24" s="23"/>
      <c r="M24" s="23"/>
      <c r="N24" s="23"/>
      <c r="O24" s="23"/>
      <c r="P24" s="23"/>
      <c r="Q24" s="23"/>
      <c r="R24" s="23"/>
      <c r="S24" s="23"/>
      <c r="T24" s="23"/>
      <c r="U24" s="23"/>
      <c r="V24" s="23"/>
      <c r="W24" s="23"/>
    </row>
    <row r="25" ht="25" customHeight="1" spans="1:23">
      <c r="A25" s="183" t="s">
        <v>344</v>
      </c>
      <c r="B25" s="183" t="s">
        <v>364</v>
      </c>
      <c r="C25" s="21" t="s">
        <v>363</v>
      </c>
      <c r="D25" s="183" t="s">
        <v>71</v>
      </c>
      <c r="E25" s="183" t="s">
        <v>163</v>
      </c>
      <c r="F25" s="183" t="s">
        <v>164</v>
      </c>
      <c r="G25" s="183" t="s">
        <v>302</v>
      </c>
      <c r="H25" s="183" t="s">
        <v>303</v>
      </c>
      <c r="I25" s="23">
        <v>190000</v>
      </c>
      <c r="J25" s="23">
        <v>190000</v>
      </c>
      <c r="K25" s="23">
        <v>190000</v>
      </c>
      <c r="L25" s="23"/>
      <c r="M25" s="23"/>
      <c r="N25" s="23"/>
      <c r="O25" s="23"/>
      <c r="P25" s="23"/>
      <c r="Q25" s="23"/>
      <c r="R25" s="23"/>
      <c r="S25" s="23"/>
      <c r="T25" s="23"/>
      <c r="U25" s="23"/>
      <c r="V25" s="23"/>
      <c r="W25" s="23"/>
    </row>
    <row r="26" ht="25" customHeight="1" spans="1:23">
      <c r="A26" s="183" t="s">
        <v>344</v>
      </c>
      <c r="B26" s="183" t="s">
        <v>364</v>
      </c>
      <c r="C26" s="21" t="s">
        <v>363</v>
      </c>
      <c r="D26" s="183" t="s">
        <v>71</v>
      </c>
      <c r="E26" s="183" t="s">
        <v>163</v>
      </c>
      <c r="F26" s="183" t="s">
        <v>164</v>
      </c>
      <c r="G26" s="183" t="s">
        <v>322</v>
      </c>
      <c r="H26" s="183" t="s">
        <v>323</v>
      </c>
      <c r="I26" s="23">
        <v>10000</v>
      </c>
      <c r="J26" s="23">
        <v>10000</v>
      </c>
      <c r="K26" s="23">
        <v>10000</v>
      </c>
      <c r="L26" s="23"/>
      <c r="M26" s="23"/>
      <c r="N26" s="23"/>
      <c r="O26" s="23"/>
      <c r="P26" s="23"/>
      <c r="Q26" s="23"/>
      <c r="R26" s="23"/>
      <c r="S26" s="23"/>
      <c r="T26" s="23"/>
      <c r="U26" s="23"/>
      <c r="V26" s="23"/>
      <c r="W26" s="23"/>
    </row>
    <row r="27" ht="25" customHeight="1" spans="1:23">
      <c r="A27" s="25"/>
      <c r="B27" s="25"/>
      <c r="C27" s="21" t="s">
        <v>365</v>
      </c>
      <c r="D27" s="25"/>
      <c r="E27" s="25"/>
      <c r="F27" s="25"/>
      <c r="G27" s="25"/>
      <c r="H27" s="25"/>
      <c r="I27" s="23">
        <v>200000</v>
      </c>
      <c r="J27" s="23">
        <v>200000</v>
      </c>
      <c r="K27" s="23">
        <v>200000</v>
      </c>
      <c r="L27" s="23"/>
      <c r="M27" s="23"/>
      <c r="N27" s="23"/>
      <c r="O27" s="23"/>
      <c r="P27" s="23"/>
      <c r="Q27" s="23"/>
      <c r="R27" s="23"/>
      <c r="S27" s="23"/>
      <c r="T27" s="23"/>
      <c r="U27" s="23"/>
      <c r="V27" s="23"/>
      <c r="W27" s="23"/>
    </row>
    <row r="28" ht="25" customHeight="1" spans="1:23">
      <c r="A28" s="183" t="s">
        <v>344</v>
      </c>
      <c r="B28" s="183" t="s">
        <v>366</v>
      </c>
      <c r="C28" s="21" t="s">
        <v>365</v>
      </c>
      <c r="D28" s="183" t="s">
        <v>71</v>
      </c>
      <c r="E28" s="183" t="s">
        <v>171</v>
      </c>
      <c r="F28" s="183" t="s">
        <v>172</v>
      </c>
      <c r="G28" s="183" t="s">
        <v>302</v>
      </c>
      <c r="H28" s="183" t="s">
        <v>303</v>
      </c>
      <c r="I28" s="23">
        <v>190000</v>
      </c>
      <c r="J28" s="23">
        <v>190000</v>
      </c>
      <c r="K28" s="23">
        <v>190000</v>
      </c>
      <c r="L28" s="23"/>
      <c r="M28" s="23"/>
      <c r="N28" s="23"/>
      <c r="O28" s="23"/>
      <c r="P28" s="23"/>
      <c r="Q28" s="23"/>
      <c r="R28" s="23"/>
      <c r="S28" s="23"/>
      <c r="T28" s="23"/>
      <c r="U28" s="23"/>
      <c r="V28" s="23"/>
      <c r="W28" s="23"/>
    </row>
    <row r="29" ht="25" customHeight="1" spans="1:23">
      <c r="A29" s="183" t="s">
        <v>344</v>
      </c>
      <c r="B29" s="183" t="s">
        <v>366</v>
      </c>
      <c r="C29" s="21" t="s">
        <v>365</v>
      </c>
      <c r="D29" s="183" t="s">
        <v>71</v>
      </c>
      <c r="E29" s="183" t="s">
        <v>171</v>
      </c>
      <c r="F29" s="183" t="s">
        <v>172</v>
      </c>
      <c r="G29" s="183" t="s">
        <v>322</v>
      </c>
      <c r="H29" s="183" t="s">
        <v>323</v>
      </c>
      <c r="I29" s="23">
        <v>10000</v>
      </c>
      <c r="J29" s="23">
        <v>10000</v>
      </c>
      <c r="K29" s="23">
        <v>10000</v>
      </c>
      <c r="L29" s="23"/>
      <c r="M29" s="23"/>
      <c r="N29" s="23"/>
      <c r="O29" s="23"/>
      <c r="P29" s="23"/>
      <c r="Q29" s="23"/>
      <c r="R29" s="23"/>
      <c r="S29" s="23"/>
      <c r="T29" s="23"/>
      <c r="U29" s="23"/>
      <c r="V29" s="23"/>
      <c r="W29" s="23"/>
    </row>
    <row r="30" ht="25" customHeight="1" spans="1:23">
      <c r="A30" s="25"/>
      <c r="B30" s="25"/>
      <c r="C30" s="21" t="s">
        <v>367</v>
      </c>
      <c r="D30" s="25"/>
      <c r="E30" s="25"/>
      <c r="F30" s="25"/>
      <c r="G30" s="25"/>
      <c r="H30" s="25"/>
      <c r="I30" s="23">
        <v>500000</v>
      </c>
      <c r="J30" s="23">
        <v>500000</v>
      </c>
      <c r="K30" s="23">
        <v>500000</v>
      </c>
      <c r="L30" s="23"/>
      <c r="M30" s="23"/>
      <c r="N30" s="23"/>
      <c r="O30" s="23"/>
      <c r="P30" s="23"/>
      <c r="Q30" s="23"/>
      <c r="R30" s="23"/>
      <c r="S30" s="23"/>
      <c r="T30" s="23"/>
      <c r="U30" s="23"/>
      <c r="V30" s="23"/>
      <c r="W30" s="23"/>
    </row>
    <row r="31" ht="25" customHeight="1" spans="1:23">
      <c r="A31" s="183" t="s">
        <v>344</v>
      </c>
      <c r="B31" s="183" t="s">
        <v>368</v>
      </c>
      <c r="C31" s="21" t="s">
        <v>367</v>
      </c>
      <c r="D31" s="183" t="s">
        <v>71</v>
      </c>
      <c r="E31" s="183" t="s">
        <v>155</v>
      </c>
      <c r="F31" s="183" t="s">
        <v>156</v>
      </c>
      <c r="G31" s="183" t="s">
        <v>348</v>
      </c>
      <c r="H31" s="183" t="s">
        <v>349</v>
      </c>
      <c r="I31" s="23">
        <v>500000</v>
      </c>
      <c r="J31" s="23">
        <v>500000</v>
      </c>
      <c r="K31" s="23">
        <v>500000</v>
      </c>
      <c r="L31" s="23"/>
      <c r="M31" s="23"/>
      <c r="N31" s="23"/>
      <c r="O31" s="23"/>
      <c r="P31" s="23"/>
      <c r="Q31" s="23"/>
      <c r="R31" s="23"/>
      <c r="S31" s="23"/>
      <c r="T31" s="23"/>
      <c r="U31" s="23"/>
      <c r="V31" s="23"/>
      <c r="W31" s="23"/>
    </row>
    <row r="32" ht="25" customHeight="1" spans="1:23">
      <c r="A32" s="25"/>
      <c r="B32" s="25"/>
      <c r="C32" s="21" t="s">
        <v>369</v>
      </c>
      <c r="D32" s="25"/>
      <c r="E32" s="25"/>
      <c r="F32" s="25"/>
      <c r="G32" s="25"/>
      <c r="H32" s="25"/>
      <c r="I32" s="23">
        <v>50000</v>
      </c>
      <c r="J32" s="23">
        <v>50000</v>
      </c>
      <c r="K32" s="23">
        <v>50000</v>
      </c>
      <c r="L32" s="23"/>
      <c r="M32" s="23"/>
      <c r="N32" s="23"/>
      <c r="O32" s="23"/>
      <c r="P32" s="23"/>
      <c r="Q32" s="23"/>
      <c r="R32" s="23"/>
      <c r="S32" s="23"/>
      <c r="T32" s="23"/>
      <c r="U32" s="23"/>
      <c r="V32" s="23"/>
      <c r="W32" s="23"/>
    </row>
    <row r="33" ht="25" customHeight="1" spans="1:23">
      <c r="A33" s="183" t="s">
        <v>344</v>
      </c>
      <c r="B33" s="183" t="s">
        <v>370</v>
      </c>
      <c r="C33" s="21" t="s">
        <v>369</v>
      </c>
      <c r="D33" s="183" t="s">
        <v>71</v>
      </c>
      <c r="E33" s="183" t="s">
        <v>155</v>
      </c>
      <c r="F33" s="183" t="s">
        <v>156</v>
      </c>
      <c r="G33" s="183" t="s">
        <v>302</v>
      </c>
      <c r="H33" s="183" t="s">
        <v>303</v>
      </c>
      <c r="I33" s="23">
        <v>40000</v>
      </c>
      <c r="J33" s="23">
        <v>40000</v>
      </c>
      <c r="K33" s="23">
        <v>40000</v>
      </c>
      <c r="L33" s="23"/>
      <c r="M33" s="23"/>
      <c r="N33" s="23"/>
      <c r="O33" s="23"/>
      <c r="P33" s="23"/>
      <c r="Q33" s="23"/>
      <c r="R33" s="23"/>
      <c r="S33" s="23"/>
      <c r="T33" s="23"/>
      <c r="U33" s="23"/>
      <c r="V33" s="23"/>
      <c r="W33" s="23"/>
    </row>
    <row r="34" ht="25" customHeight="1" spans="1:23">
      <c r="A34" s="183" t="s">
        <v>344</v>
      </c>
      <c r="B34" s="183" t="s">
        <v>370</v>
      </c>
      <c r="C34" s="21" t="s">
        <v>369</v>
      </c>
      <c r="D34" s="183" t="s">
        <v>71</v>
      </c>
      <c r="E34" s="183" t="s">
        <v>155</v>
      </c>
      <c r="F34" s="183" t="s">
        <v>156</v>
      </c>
      <c r="G34" s="183" t="s">
        <v>322</v>
      </c>
      <c r="H34" s="183" t="s">
        <v>323</v>
      </c>
      <c r="I34" s="23">
        <v>10000</v>
      </c>
      <c r="J34" s="23">
        <v>10000</v>
      </c>
      <c r="K34" s="23">
        <v>10000</v>
      </c>
      <c r="L34" s="23"/>
      <c r="M34" s="23"/>
      <c r="N34" s="23"/>
      <c r="O34" s="23"/>
      <c r="P34" s="23"/>
      <c r="Q34" s="23"/>
      <c r="R34" s="23"/>
      <c r="S34" s="23"/>
      <c r="T34" s="23"/>
      <c r="U34" s="23"/>
      <c r="V34" s="23"/>
      <c r="W34" s="23"/>
    </row>
    <row r="35" ht="25" customHeight="1" spans="1:23">
      <c r="A35" s="25"/>
      <c r="B35" s="25"/>
      <c r="C35" s="21" t="s">
        <v>371</v>
      </c>
      <c r="D35" s="25"/>
      <c r="E35" s="25"/>
      <c r="F35" s="25"/>
      <c r="G35" s="25"/>
      <c r="H35" s="25"/>
      <c r="I35" s="23">
        <v>4750000</v>
      </c>
      <c r="J35" s="23"/>
      <c r="K35" s="23"/>
      <c r="L35" s="23"/>
      <c r="M35" s="23"/>
      <c r="N35" s="23">
        <v>4750000</v>
      </c>
      <c r="O35" s="23"/>
      <c r="P35" s="23"/>
      <c r="Q35" s="23"/>
      <c r="R35" s="23"/>
      <c r="S35" s="23"/>
      <c r="T35" s="23"/>
      <c r="U35" s="23"/>
      <c r="V35" s="23"/>
      <c r="W35" s="23"/>
    </row>
    <row r="36" ht="25" customHeight="1" spans="1:23">
      <c r="A36" s="183" t="s">
        <v>344</v>
      </c>
      <c r="B36" s="183" t="s">
        <v>372</v>
      </c>
      <c r="C36" s="21" t="s">
        <v>371</v>
      </c>
      <c r="D36" s="183" t="s">
        <v>71</v>
      </c>
      <c r="E36" s="183" t="s">
        <v>159</v>
      </c>
      <c r="F36" s="183" t="s">
        <v>160</v>
      </c>
      <c r="G36" s="183" t="s">
        <v>348</v>
      </c>
      <c r="H36" s="183" t="s">
        <v>349</v>
      </c>
      <c r="I36" s="23">
        <v>4750000</v>
      </c>
      <c r="J36" s="23"/>
      <c r="K36" s="23"/>
      <c r="L36" s="23"/>
      <c r="M36" s="23"/>
      <c r="N36" s="23">
        <v>4750000</v>
      </c>
      <c r="O36" s="23"/>
      <c r="P36" s="23"/>
      <c r="Q36" s="23"/>
      <c r="R36" s="23"/>
      <c r="S36" s="23"/>
      <c r="T36" s="23"/>
      <c r="U36" s="23"/>
      <c r="V36" s="23"/>
      <c r="W36" s="23"/>
    </row>
    <row r="37" ht="25" customHeight="1" spans="1:23">
      <c r="A37" s="25"/>
      <c r="B37" s="25"/>
      <c r="C37" s="21" t="s">
        <v>373</v>
      </c>
      <c r="D37" s="25"/>
      <c r="E37" s="25"/>
      <c r="F37" s="25"/>
      <c r="G37" s="25"/>
      <c r="H37" s="25"/>
      <c r="I37" s="23">
        <v>3200</v>
      </c>
      <c r="J37" s="23">
        <v>3200</v>
      </c>
      <c r="K37" s="23">
        <v>3200</v>
      </c>
      <c r="L37" s="23"/>
      <c r="M37" s="23"/>
      <c r="N37" s="23"/>
      <c r="O37" s="23"/>
      <c r="P37" s="23"/>
      <c r="Q37" s="23"/>
      <c r="R37" s="23"/>
      <c r="S37" s="23"/>
      <c r="T37" s="23"/>
      <c r="U37" s="23"/>
      <c r="V37" s="23"/>
      <c r="W37" s="23"/>
    </row>
    <row r="38" ht="25" customHeight="1" spans="1:23">
      <c r="A38" s="183" t="s">
        <v>374</v>
      </c>
      <c r="B38" s="183" t="s">
        <v>375</v>
      </c>
      <c r="C38" s="21" t="s">
        <v>373</v>
      </c>
      <c r="D38" s="183" t="s">
        <v>71</v>
      </c>
      <c r="E38" s="183" t="s">
        <v>103</v>
      </c>
      <c r="F38" s="183" t="s">
        <v>104</v>
      </c>
      <c r="G38" s="183" t="s">
        <v>302</v>
      </c>
      <c r="H38" s="183" t="s">
        <v>303</v>
      </c>
      <c r="I38" s="23">
        <v>1200</v>
      </c>
      <c r="J38" s="23">
        <v>1200</v>
      </c>
      <c r="K38" s="23">
        <v>1200</v>
      </c>
      <c r="L38" s="23"/>
      <c r="M38" s="23"/>
      <c r="N38" s="23"/>
      <c r="O38" s="23"/>
      <c r="P38" s="23"/>
      <c r="Q38" s="23"/>
      <c r="R38" s="23"/>
      <c r="S38" s="23"/>
      <c r="T38" s="23"/>
      <c r="U38" s="23"/>
      <c r="V38" s="23"/>
      <c r="W38" s="23"/>
    </row>
    <row r="39" ht="25" customHeight="1" spans="1:23">
      <c r="A39" s="183" t="s">
        <v>374</v>
      </c>
      <c r="B39" s="183" t="s">
        <v>375</v>
      </c>
      <c r="C39" s="21" t="s">
        <v>373</v>
      </c>
      <c r="D39" s="183" t="s">
        <v>71</v>
      </c>
      <c r="E39" s="183" t="s">
        <v>103</v>
      </c>
      <c r="F39" s="183" t="s">
        <v>104</v>
      </c>
      <c r="G39" s="183" t="s">
        <v>302</v>
      </c>
      <c r="H39" s="183" t="s">
        <v>303</v>
      </c>
      <c r="I39" s="23">
        <v>2000</v>
      </c>
      <c r="J39" s="23">
        <v>2000</v>
      </c>
      <c r="K39" s="23">
        <v>2000</v>
      </c>
      <c r="L39" s="23"/>
      <c r="M39" s="23"/>
      <c r="N39" s="23"/>
      <c r="O39" s="23"/>
      <c r="P39" s="23"/>
      <c r="Q39" s="23"/>
      <c r="R39" s="23"/>
      <c r="S39" s="23"/>
      <c r="T39" s="23"/>
      <c r="U39" s="23"/>
      <c r="V39" s="23"/>
      <c r="W39" s="23"/>
    </row>
    <row r="40" ht="25" customHeight="1" spans="1:23">
      <c r="A40" s="25"/>
      <c r="B40" s="25"/>
      <c r="C40" s="21" t="s">
        <v>376</v>
      </c>
      <c r="D40" s="25"/>
      <c r="E40" s="25"/>
      <c r="F40" s="25"/>
      <c r="G40" s="25"/>
      <c r="H40" s="25"/>
      <c r="I40" s="23">
        <v>250000</v>
      </c>
      <c r="J40" s="23"/>
      <c r="K40" s="23"/>
      <c r="L40" s="23"/>
      <c r="M40" s="23"/>
      <c r="N40" s="23">
        <v>250000</v>
      </c>
      <c r="O40" s="23"/>
      <c r="P40" s="23"/>
      <c r="Q40" s="23"/>
      <c r="R40" s="23"/>
      <c r="S40" s="23"/>
      <c r="T40" s="23"/>
      <c r="U40" s="23"/>
      <c r="V40" s="23"/>
      <c r="W40" s="23"/>
    </row>
    <row r="41" ht="25" customHeight="1" spans="1:23">
      <c r="A41" s="183" t="s">
        <v>344</v>
      </c>
      <c r="B41" s="183" t="s">
        <v>377</v>
      </c>
      <c r="C41" s="21" t="s">
        <v>376</v>
      </c>
      <c r="D41" s="183" t="s">
        <v>71</v>
      </c>
      <c r="E41" s="183" t="s">
        <v>163</v>
      </c>
      <c r="F41" s="183" t="s">
        <v>164</v>
      </c>
      <c r="G41" s="183" t="s">
        <v>348</v>
      </c>
      <c r="H41" s="183" t="s">
        <v>349</v>
      </c>
      <c r="I41" s="23">
        <v>250000</v>
      </c>
      <c r="J41" s="23"/>
      <c r="K41" s="23"/>
      <c r="L41" s="23"/>
      <c r="M41" s="23"/>
      <c r="N41" s="23">
        <v>250000</v>
      </c>
      <c r="O41" s="23"/>
      <c r="P41" s="23"/>
      <c r="Q41" s="23"/>
      <c r="R41" s="23"/>
      <c r="S41" s="23"/>
      <c r="T41" s="23"/>
      <c r="U41" s="23"/>
      <c r="V41" s="23"/>
      <c r="W41" s="23"/>
    </row>
    <row r="42" ht="25" customHeight="1" spans="1:23">
      <c r="A42" s="25"/>
      <c r="B42" s="25"/>
      <c r="C42" s="21" t="s">
        <v>378</v>
      </c>
      <c r="D42" s="25"/>
      <c r="E42" s="25"/>
      <c r="F42" s="25"/>
      <c r="G42" s="25"/>
      <c r="H42" s="25"/>
      <c r="I42" s="23">
        <v>260000</v>
      </c>
      <c r="J42" s="23"/>
      <c r="K42" s="23"/>
      <c r="L42" s="23"/>
      <c r="M42" s="23"/>
      <c r="N42" s="23">
        <v>260000</v>
      </c>
      <c r="O42" s="23"/>
      <c r="P42" s="23"/>
      <c r="Q42" s="23"/>
      <c r="R42" s="23"/>
      <c r="S42" s="23"/>
      <c r="T42" s="23"/>
      <c r="U42" s="23"/>
      <c r="V42" s="23"/>
      <c r="W42" s="23"/>
    </row>
    <row r="43" ht="25" customHeight="1" spans="1:23">
      <c r="A43" s="183" t="s">
        <v>344</v>
      </c>
      <c r="B43" s="183" t="s">
        <v>379</v>
      </c>
      <c r="C43" s="21" t="s">
        <v>378</v>
      </c>
      <c r="D43" s="183" t="s">
        <v>71</v>
      </c>
      <c r="E43" s="183" t="s">
        <v>163</v>
      </c>
      <c r="F43" s="183" t="s">
        <v>164</v>
      </c>
      <c r="G43" s="183" t="s">
        <v>356</v>
      </c>
      <c r="H43" s="183" t="s">
        <v>349</v>
      </c>
      <c r="I43" s="23">
        <v>260000</v>
      </c>
      <c r="J43" s="23"/>
      <c r="K43" s="23"/>
      <c r="L43" s="23"/>
      <c r="M43" s="23"/>
      <c r="N43" s="23">
        <v>260000</v>
      </c>
      <c r="O43" s="23"/>
      <c r="P43" s="23"/>
      <c r="Q43" s="23"/>
      <c r="R43" s="23"/>
      <c r="S43" s="23"/>
      <c r="T43" s="23"/>
      <c r="U43" s="23"/>
      <c r="V43" s="23"/>
      <c r="W43" s="23"/>
    </row>
    <row r="44" ht="25" customHeight="1" spans="1:23">
      <c r="A44" s="25"/>
      <c r="B44" s="25"/>
      <c r="C44" s="21" t="s">
        <v>380</v>
      </c>
      <c r="D44" s="25"/>
      <c r="E44" s="25"/>
      <c r="F44" s="25"/>
      <c r="G44" s="25"/>
      <c r="H44" s="25"/>
      <c r="I44" s="23">
        <v>260000</v>
      </c>
      <c r="J44" s="23"/>
      <c r="K44" s="23"/>
      <c r="L44" s="23"/>
      <c r="M44" s="23"/>
      <c r="N44" s="23">
        <v>260000</v>
      </c>
      <c r="O44" s="23"/>
      <c r="P44" s="23"/>
      <c r="Q44" s="23"/>
      <c r="R44" s="23"/>
      <c r="S44" s="23"/>
      <c r="T44" s="23"/>
      <c r="U44" s="23"/>
      <c r="V44" s="23"/>
      <c r="W44" s="23"/>
    </row>
    <row r="45" ht="25" customHeight="1" spans="1:23">
      <c r="A45" s="183" t="s">
        <v>344</v>
      </c>
      <c r="B45" s="183" t="s">
        <v>381</v>
      </c>
      <c r="C45" s="21" t="s">
        <v>380</v>
      </c>
      <c r="D45" s="183" t="s">
        <v>71</v>
      </c>
      <c r="E45" s="183" t="s">
        <v>171</v>
      </c>
      <c r="F45" s="183" t="s">
        <v>172</v>
      </c>
      <c r="G45" s="183" t="s">
        <v>356</v>
      </c>
      <c r="H45" s="183" t="s">
        <v>349</v>
      </c>
      <c r="I45" s="23">
        <v>260000</v>
      </c>
      <c r="J45" s="23"/>
      <c r="K45" s="23"/>
      <c r="L45" s="23"/>
      <c r="M45" s="23"/>
      <c r="N45" s="23">
        <v>260000</v>
      </c>
      <c r="O45" s="23"/>
      <c r="P45" s="23"/>
      <c r="Q45" s="23"/>
      <c r="R45" s="23"/>
      <c r="S45" s="23"/>
      <c r="T45" s="23"/>
      <c r="U45" s="23"/>
      <c r="V45" s="23"/>
      <c r="W45" s="23"/>
    </row>
    <row r="46" ht="25" customHeight="1" spans="1:23">
      <c r="A46" s="25"/>
      <c r="B46" s="25"/>
      <c r="C46" s="21" t="s">
        <v>382</v>
      </c>
      <c r="D46" s="25"/>
      <c r="E46" s="25"/>
      <c r="F46" s="25"/>
      <c r="G46" s="25"/>
      <c r="H46" s="25"/>
      <c r="I46" s="23">
        <v>660000</v>
      </c>
      <c r="J46" s="23"/>
      <c r="K46" s="23"/>
      <c r="L46" s="23"/>
      <c r="M46" s="23"/>
      <c r="N46" s="23">
        <v>660000</v>
      </c>
      <c r="O46" s="23"/>
      <c r="P46" s="23"/>
      <c r="Q46" s="23"/>
      <c r="R46" s="23"/>
      <c r="S46" s="23"/>
      <c r="T46" s="23"/>
      <c r="U46" s="23"/>
      <c r="V46" s="23"/>
      <c r="W46" s="23"/>
    </row>
    <row r="47" ht="25" customHeight="1" spans="1:23">
      <c r="A47" s="183" t="s">
        <v>344</v>
      </c>
      <c r="B47" s="183" t="s">
        <v>383</v>
      </c>
      <c r="C47" s="21" t="s">
        <v>382</v>
      </c>
      <c r="D47" s="183" t="s">
        <v>71</v>
      </c>
      <c r="E47" s="183" t="s">
        <v>169</v>
      </c>
      <c r="F47" s="183" t="s">
        <v>170</v>
      </c>
      <c r="G47" s="183" t="s">
        <v>348</v>
      </c>
      <c r="H47" s="183" t="s">
        <v>349</v>
      </c>
      <c r="I47" s="23">
        <v>660000</v>
      </c>
      <c r="J47" s="23"/>
      <c r="K47" s="23"/>
      <c r="L47" s="23"/>
      <c r="M47" s="23"/>
      <c r="N47" s="23">
        <v>660000</v>
      </c>
      <c r="O47" s="23"/>
      <c r="P47" s="23"/>
      <c r="Q47" s="23"/>
      <c r="R47" s="23"/>
      <c r="S47" s="23"/>
      <c r="T47" s="23"/>
      <c r="U47" s="23"/>
      <c r="V47" s="23"/>
      <c r="W47" s="23"/>
    </row>
    <row r="48" ht="25" customHeight="1" spans="1:23">
      <c r="A48" s="25"/>
      <c r="B48" s="25"/>
      <c r="C48" s="21" t="s">
        <v>384</v>
      </c>
      <c r="D48" s="25"/>
      <c r="E48" s="25"/>
      <c r="F48" s="25"/>
      <c r="G48" s="25"/>
      <c r="H48" s="25"/>
      <c r="I48" s="23">
        <v>200000</v>
      </c>
      <c r="J48" s="23"/>
      <c r="K48" s="23"/>
      <c r="L48" s="23"/>
      <c r="M48" s="23"/>
      <c r="N48" s="23">
        <v>200000</v>
      </c>
      <c r="O48" s="23"/>
      <c r="P48" s="23"/>
      <c r="Q48" s="23"/>
      <c r="R48" s="23"/>
      <c r="S48" s="23"/>
      <c r="T48" s="23"/>
      <c r="U48" s="23"/>
      <c r="V48" s="23"/>
      <c r="W48" s="23"/>
    </row>
    <row r="49" ht="25" customHeight="1" spans="1:23">
      <c r="A49" s="183" t="s">
        <v>344</v>
      </c>
      <c r="B49" s="183" t="s">
        <v>385</v>
      </c>
      <c r="C49" s="21" t="s">
        <v>384</v>
      </c>
      <c r="D49" s="183" t="s">
        <v>71</v>
      </c>
      <c r="E49" s="183" t="s">
        <v>161</v>
      </c>
      <c r="F49" s="183" t="s">
        <v>162</v>
      </c>
      <c r="G49" s="183" t="s">
        <v>356</v>
      </c>
      <c r="H49" s="183" t="s">
        <v>349</v>
      </c>
      <c r="I49" s="23">
        <v>200000</v>
      </c>
      <c r="J49" s="23"/>
      <c r="K49" s="23"/>
      <c r="L49" s="23"/>
      <c r="M49" s="23"/>
      <c r="N49" s="23">
        <v>200000</v>
      </c>
      <c r="O49" s="23"/>
      <c r="P49" s="23"/>
      <c r="Q49" s="23"/>
      <c r="R49" s="23"/>
      <c r="S49" s="23"/>
      <c r="T49" s="23"/>
      <c r="U49" s="23"/>
      <c r="V49" s="23"/>
      <c r="W49" s="23"/>
    </row>
    <row r="50" ht="25" customHeight="1" spans="1:23">
      <c r="A50" s="25"/>
      <c r="B50" s="25"/>
      <c r="C50" s="21" t="s">
        <v>386</v>
      </c>
      <c r="D50" s="25"/>
      <c r="E50" s="25"/>
      <c r="F50" s="25"/>
      <c r="G50" s="25"/>
      <c r="H50" s="25"/>
      <c r="I50" s="23">
        <v>200000</v>
      </c>
      <c r="J50" s="23">
        <v>200000</v>
      </c>
      <c r="K50" s="23">
        <v>200000</v>
      </c>
      <c r="L50" s="23"/>
      <c r="M50" s="23"/>
      <c r="N50" s="23"/>
      <c r="O50" s="23"/>
      <c r="P50" s="23"/>
      <c r="Q50" s="23"/>
      <c r="R50" s="23"/>
      <c r="S50" s="23"/>
      <c r="T50" s="23"/>
      <c r="U50" s="23"/>
      <c r="V50" s="23"/>
      <c r="W50" s="23"/>
    </row>
    <row r="51" ht="25" customHeight="1" spans="1:23">
      <c r="A51" s="183" t="s">
        <v>344</v>
      </c>
      <c r="B51" s="183" t="s">
        <v>387</v>
      </c>
      <c r="C51" s="21" t="s">
        <v>386</v>
      </c>
      <c r="D51" s="183" t="s">
        <v>71</v>
      </c>
      <c r="E51" s="183" t="s">
        <v>153</v>
      </c>
      <c r="F51" s="183" t="s">
        <v>154</v>
      </c>
      <c r="G51" s="183" t="s">
        <v>348</v>
      </c>
      <c r="H51" s="183" t="s">
        <v>349</v>
      </c>
      <c r="I51" s="23">
        <v>200000</v>
      </c>
      <c r="J51" s="23">
        <v>200000</v>
      </c>
      <c r="K51" s="23">
        <v>200000</v>
      </c>
      <c r="L51" s="23"/>
      <c r="M51" s="23"/>
      <c r="N51" s="23"/>
      <c r="O51" s="23"/>
      <c r="P51" s="23"/>
      <c r="Q51" s="23"/>
      <c r="R51" s="23"/>
      <c r="S51" s="23"/>
      <c r="T51" s="23"/>
      <c r="U51" s="23"/>
      <c r="V51" s="23"/>
      <c r="W51" s="23"/>
    </row>
    <row r="52" ht="25" customHeight="1" spans="1:23">
      <c r="A52" s="25"/>
      <c r="B52" s="25"/>
      <c r="C52" s="21" t="s">
        <v>388</v>
      </c>
      <c r="D52" s="25"/>
      <c r="E52" s="25"/>
      <c r="F52" s="25"/>
      <c r="G52" s="25"/>
      <c r="H52" s="25"/>
      <c r="I52" s="23">
        <v>200000</v>
      </c>
      <c r="J52" s="23">
        <v>200000</v>
      </c>
      <c r="K52" s="23">
        <v>200000</v>
      </c>
      <c r="L52" s="23"/>
      <c r="M52" s="23"/>
      <c r="N52" s="23"/>
      <c r="O52" s="23"/>
      <c r="P52" s="23"/>
      <c r="Q52" s="23"/>
      <c r="R52" s="23"/>
      <c r="S52" s="23"/>
      <c r="T52" s="23"/>
      <c r="U52" s="23"/>
      <c r="V52" s="23"/>
      <c r="W52" s="23"/>
    </row>
    <row r="53" ht="25" customHeight="1" spans="1:23">
      <c r="A53" s="183" t="s">
        <v>344</v>
      </c>
      <c r="B53" s="183" t="s">
        <v>389</v>
      </c>
      <c r="C53" s="21" t="s">
        <v>388</v>
      </c>
      <c r="D53" s="183" t="s">
        <v>71</v>
      </c>
      <c r="E53" s="183" t="s">
        <v>163</v>
      </c>
      <c r="F53" s="183" t="s">
        <v>164</v>
      </c>
      <c r="G53" s="183" t="s">
        <v>348</v>
      </c>
      <c r="H53" s="183" t="s">
        <v>349</v>
      </c>
      <c r="I53" s="23">
        <v>200000</v>
      </c>
      <c r="J53" s="23">
        <v>200000</v>
      </c>
      <c r="K53" s="23">
        <v>200000</v>
      </c>
      <c r="L53" s="23"/>
      <c r="M53" s="23"/>
      <c r="N53" s="23"/>
      <c r="O53" s="23"/>
      <c r="P53" s="23"/>
      <c r="Q53" s="23"/>
      <c r="R53" s="23"/>
      <c r="S53" s="23"/>
      <c r="T53" s="23"/>
      <c r="U53" s="23"/>
      <c r="V53" s="23"/>
      <c r="W53" s="23"/>
    </row>
    <row r="54" ht="25" customHeight="1" spans="1:23">
      <c r="A54" s="25"/>
      <c r="B54" s="25"/>
      <c r="C54" s="21" t="s">
        <v>390</v>
      </c>
      <c r="D54" s="25"/>
      <c r="E54" s="25"/>
      <c r="F54" s="25"/>
      <c r="G54" s="25"/>
      <c r="H54" s="25"/>
      <c r="I54" s="23">
        <v>473500</v>
      </c>
      <c r="J54" s="23">
        <v>473500</v>
      </c>
      <c r="K54" s="23">
        <v>473500</v>
      </c>
      <c r="L54" s="23"/>
      <c r="M54" s="23"/>
      <c r="N54" s="23"/>
      <c r="O54" s="23"/>
      <c r="P54" s="23"/>
      <c r="Q54" s="23"/>
      <c r="R54" s="23"/>
      <c r="S54" s="23"/>
      <c r="T54" s="23"/>
      <c r="U54" s="23"/>
      <c r="V54" s="23"/>
      <c r="W54" s="23"/>
    </row>
    <row r="55" ht="25" customHeight="1" spans="1:23">
      <c r="A55" s="183" t="s">
        <v>344</v>
      </c>
      <c r="B55" s="183" t="s">
        <v>391</v>
      </c>
      <c r="C55" s="21" t="s">
        <v>390</v>
      </c>
      <c r="D55" s="183" t="s">
        <v>71</v>
      </c>
      <c r="E55" s="183" t="s">
        <v>153</v>
      </c>
      <c r="F55" s="183" t="s">
        <v>154</v>
      </c>
      <c r="G55" s="183" t="s">
        <v>348</v>
      </c>
      <c r="H55" s="183" t="s">
        <v>349</v>
      </c>
      <c r="I55" s="23">
        <v>473500</v>
      </c>
      <c r="J55" s="23">
        <v>473500</v>
      </c>
      <c r="K55" s="23">
        <v>473500</v>
      </c>
      <c r="L55" s="23"/>
      <c r="M55" s="23"/>
      <c r="N55" s="23"/>
      <c r="O55" s="23"/>
      <c r="P55" s="23"/>
      <c r="Q55" s="23"/>
      <c r="R55" s="23"/>
      <c r="S55" s="23"/>
      <c r="T55" s="23"/>
      <c r="U55" s="23"/>
      <c r="V55" s="23"/>
      <c r="W55" s="23"/>
    </row>
    <row r="56" ht="25" customHeight="1" spans="1:23">
      <c r="A56" s="25"/>
      <c r="B56" s="25"/>
      <c r="C56" s="21" t="s">
        <v>392</v>
      </c>
      <c r="D56" s="25"/>
      <c r="E56" s="25"/>
      <c r="F56" s="25"/>
      <c r="G56" s="25"/>
      <c r="H56" s="25"/>
      <c r="I56" s="23">
        <v>100000</v>
      </c>
      <c r="J56" s="23">
        <v>100000</v>
      </c>
      <c r="K56" s="23">
        <v>100000</v>
      </c>
      <c r="L56" s="23"/>
      <c r="M56" s="23"/>
      <c r="N56" s="23"/>
      <c r="O56" s="23"/>
      <c r="P56" s="23"/>
      <c r="Q56" s="23"/>
      <c r="R56" s="23"/>
      <c r="S56" s="23"/>
      <c r="T56" s="23"/>
      <c r="U56" s="23"/>
      <c r="V56" s="23"/>
      <c r="W56" s="23"/>
    </row>
    <row r="57" ht="25" customHeight="1" spans="1:23">
      <c r="A57" s="183" t="s">
        <v>344</v>
      </c>
      <c r="B57" s="183" t="s">
        <v>393</v>
      </c>
      <c r="C57" s="21" t="s">
        <v>392</v>
      </c>
      <c r="D57" s="183" t="s">
        <v>71</v>
      </c>
      <c r="E57" s="183" t="s">
        <v>155</v>
      </c>
      <c r="F57" s="183" t="s">
        <v>156</v>
      </c>
      <c r="G57" s="183" t="s">
        <v>302</v>
      </c>
      <c r="H57" s="183" t="s">
        <v>303</v>
      </c>
      <c r="I57" s="23">
        <v>96400</v>
      </c>
      <c r="J57" s="23">
        <v>96400</v>
      </c>
      <c r="K57" s="23">
        <v>96400</v>
      </c>
      <c r="L57" s="23"/>
      <c r="M57" s="23"/>
      <c r="N57" s="23"/>
      <c r="O57" s="23"/>
      <c r="P57" s="23"/>
      <c r="Q57" s="23"/>
      <c r="R57" s="23"/>
      <c r="S57" s="23"/>
      <c r="T57" s="23"/>
      <c r="U57" s="23"/>
      <c r="V57" s="23"/>
      <c r="W57" s="23"/>
    </row>
    <row r="58" ht="25" customHeight="1" spans="1:23">
      <c r="A58" s="183" t="s">
        <v>344</v>
      </c>
      <c r="B58" s="183" t="s">
        <v>393</v>
      </c>
      <c r="C58" s="21" t="s">
        <v>392</v>
      </c>
      <c r="D58" s="183" t="s">
        <v>71</v>
      </c>
      <c r="E58" s="183" t="s">
        <v>155</v>
      </c>
      <c r="F58" s="183" t="s">
        <v>156</v>
      </c>
      <c r="G58" s="183" t="s">
        <v>322</v>
      </c>
      <c r="H58" s="183" t="s">
        <v>323</v>
      </c>
      <c r="I58" s="23">
        <v>3600</v>
      </c>
      <c r="J58" s="23">
        <v>3600</v>
      </c>
      <c r="K58" s="23">
        <v>3600</v>
      </c>
      <c r="L58" s="23"/>
      <c r="M58" s="23"/>
      <c r="N58" s="23"/>
      <c r="O58" s="23"/>
      <c r="P58" s="23"/>
      <c r="Q58" s="23"/>
      <c r="R58" s="23"/>
      <c r="S58" s="23"/>
      <c r="T58" s="23"/>
      <c r="U58" s="23"/>
      <c r="V58" s="23"/>
      <c r="W58" s="23"/>
    </row>
    <row r="59" ht="25" customHeight="1" spans="1:23">
      <c r="A59" s="25"/>
      <c r="B59" s="25"/>
      <c r="C59" s="21" t="s">
        <v>394</v>
      </c>
      <c r="D59" s="25"/>
      <c r="E59" s="25"/>
      <c r="F59" s="25"/>
      <c r="G59" s="25"/>
      <c r="H59" s="25"/>
      <c r="I59" s="23">
        <v>50000</v>
      </c>
      <c r="J59" s="23">
        <v>50000</v>
      </c>
      <c r="K59" s="23">
        <v>50000</v>
      </c>
      <c r="L59" s="23"/>
      <c r="M59" s="23"/>
      <c r="N59" s="23"/>
      <c r="O59" s="23"/>
      <c r="P59" s="23"/>
      <c r="Q59" s="23"/>
      <c r="R59" s="23"/>
      <c r="S59" s="23"/>
      <c r="T59" s="23"/>
      <c r="U59" s="23"/>
      <c r="V59" s="23"/>
      <c r="W59" s="23"/>
    </row>
    <row r="60" ht="25" customHeight="1" spans="1:23">
      <c r="A60" s="183" t="s">
        <v>344</v>
      </c>
      <c r="B60" s="183" t="s">
        <v>395</v>
      </c>
      <c r="C60" s="21" t="s">
        <v>394</v>
      </c>
      <c r="D60" s="183" t="s">
        <v>71</v>
      </c>
      <c r="E60" s="183" t="s">
        <v>159</v>
      </c>
      <c r="F60" s="183" t="s">
        <v>160</v>
      </c>
      <c r="G60" s="183" t="s">
        <v>302</v>
      </c>
      <c r="H60" s="183" t="s">
        <v>303</v>
      </c>
      <c r="I60" s="23">
        <v>30000</v>
      </c>
      <c r="J60" s="23">
        <v>30000</v>
      </c>
      <c r="K60" s="23">
        <v>30000</v>
      </c>
      <c r="L60" s="23"/>
      <c r="M60" s="23"/>
      <c r="N60" s="23"/>
      <c r="O60" s="23"/>
      <c r="P60" s="23"/>
      <c r="Q60" s="23"/>
      <c r="R60" s="23"/>
      <c r="S60" s="23"/>
      <c r="T60" s="23"/>
      <c r="U60" s="23"/>
      <c r="V60" s="23"/>
      <c r="W60" s="23"/>
    </row>
    <row r="61" ht="25" customHeight="1" spans="1:23">
      <c r="A61" s="183" t="s">
        <v>344</v>
      </c>
      <c r="B61" s="183" t="s">
        <v>395</v>
      </c>
      <c r="C61" s="21" t="s">
        <v>394</v>
      </c>
      <c r="D61" s="183" t="s">
        <v>71</v>
      </c>
      <c r="E61" s="183" t="s">
        <v>159</v>
      </c>
      <c r="F61" s="183" t="s">
        <v>160</v>
      </c>
      <c r="G61" s="183" t="s">
        <v>322</v>
      </c>
      <c r="H61" s="183" t="s">
        <v>323</v>
      </c>
      <c r="I61" s="23">
        <v>20000</v>
      </c>
      <c r="J61" s="23">
        <v>20000</v>
      </c>
      <c r="K61" s="23">
        <v>20000</v>
      </c>
      <c r="L61" s="23"/>
      <c r="M61" s="23"/>
      <c r="N61" s="23"/>
      <c r="O61" s="23"/>
      <c r="P61" s="23"/>
      <c r="Q61" s="23"/>
      <c r="R61" s="23"/>
      <c r="S61" s="23"/>
      <c r="T61" s="23"/>
      <c r="U61" s="23"/>
      <c r="V61" s="23"/>
      <c r="W61" s="23"/>
    </row>
    <row r="62" ht="25" customHeight="1" spans="1:23">
      <c r="A62" s="25"/>
      <c r="B62" s="25"/>
      <c r="C62" s="21" t="s">
        <v>396</v>
      </c>
      <c r="D62" s="25"/>
      <c r="E62" s="25"/>
      <c r="F62" s="25"/>
      <c r="G62" s="25"/>
      <c r="H62" s="25"/>
      <c r="I62" s="23">
        <v>200000</v>
      </c>
      <c r="J62" s="23">
        <v>200000</v>
      </c>
      <c r="K62" s="23">
        <v>200000</v>
      </c>
      <c r="L62" s="23"/>
      <c r="M62" s="23"/>
      <c r="N62" s="23"/>
      <c r="O62" s="23"/>
      <c r="P62" s="23"/>
      <c r="Q62" s="23"/>
      <c r="R62" s="23"/>
      <c r="S62" s="23"/>
      <c r="T62" s="23"/>
      <c r="U62" s="23"/>
      <c r="V62" s="23"/>
      <c r="W62" s="23"/>
    </row>
    <row r="63" ht="25" customHeight="1" spans="1:23">
      <c r="A63" s="183" t="s">
        <v>344</v>
      </c>
      <c r="B63" s="183" t="s">
        <v>397</v>
      </c>
      <c r="C63" s="21" t="s">
        <v>396</v>
      </c>
      <c r="D63" s="183" t="s">
        <v>71</v>
      </c>
      <c r="E63" s="183" t="s">
        <v>163</v>
      </c>
      <c r="F63" s="183" t="s">
        <v>164</v>
      </c>
      <c r="G63" s="183" t="s">
        <v>302</v>
      </c>
      <c r="H63" s="183" t="s">
        <v>303</v>
      </c>
      <c r="I63" s="23">
        <v>120000</v>
      </c>
      <c r="J63" s="23">
        <v>120000</v>
      </c>
      <c r="K63" s="23">
        <v>120000</v>
      </c>
      <c r="L63" s="23"/>
      <c r="M63" s="23"/>
      <c r="N63" s="23"/>
      <c r="O63" s="23"/>
      <c r="P63" s="23"/>
      <c r="Q63" s="23"/>
      <c r="R63" s="23"/>
      <c r="S63" s="23"/>
      <c r="T63" s="23"/>
      <c r="U63" s="23"/>
      <c r="V63" s="23"/>
      <c r="W63" s="23"/>
    </row>
    <row r="64" ht="25" customHeight="1" spans="1:23">
      <c r="A64" s="183" t="s">
        <v>344</v>
      </c>
      <c r="B64" s="183" t="s">
        <v>397</v>
      </c>
      <c r="C64" s="21" t="s">
        <v>396</v>
      </c>
      <c r="D64" s="183" t="s">
        <v>71</v>
      </c>
      <c r="E64" s="183" t="s">
        <v>163</v>
      </c>
      <c r="F64" s="183" t="s">
        <v>164</v>
      </c>
      <c r="G64" s="183" t="s">
        <v>304</v>
      </c>
      <c r="H64" s="183" t="s">
        <v>305</v>
      </c>
      <c r="I64" s="23">
        <v>70000</v>
      </c>
      <c r="J64" s="23">
        <v>70000</v>
      </c>
      <c r="K64" s="23">
        <v>70000</v>
      </c>
      <c r="L64" s="23"/>
      <c r="M64" s="23"/>
      <c r="N64" s="23"/>
      <c r="O64" s="23"/>
      <c r="P64" s="23"/>
      <c r="Q64" s="23"/>
      <c r="R64" s="23"/>
      <c r="S64" s="23"/>
      <c r="T64" s="23"/>
      <c r="U64" s="23"/>
      <c r="V64" s="23"/>
      <c r="W64" s="23"/>
    </row>
    <row r="65" ht="25" customHeight="1" spans="1:23">
      <c r="A65" s="183" t="s">
        <v>344</v>
      </c>
      <c r="B65" s="183" t="s">
        <v>397</v>
      </c>
      <c r="C65" s="21" t="s">
        <v>396</v>
      </c>
      <c r="D65" s="183" t="s">
        <v>71</v>
      </c>
      <c r="E65" s="183" t="s">
        <v>163</v>
      </c>
      <c r="F65" s="183" t="s">
        <v>164</v>
      </c>
      <c r="G65" s="183" t="s">
        <v>322</v>
      </c>
      <c r="H65" s="183" t="s">
        <v>323</v>
      </c>
      <c r="I65" s="23">
        <v>10000</v>
      </c>
      <c r="J65" s="23">
        <v>10000</v>
      </c>
      <c r="K65" s="23">
        <v>10000</v>
      </c>
      <c r="L65" s="23"/>
      <c r="M65" s="23"/>
      <c r="N65" s="23"/>
      <c r="O65" s="23"/>
      <c r="P65" s="23"/>
      <c r="Q65" s="23"/>
      <c r="R65" s="23"/>
      <c r="S65" s="23"/>
      <c r="T65" s="23"/>
      <c r="U65" s="23"/>
      <c r="V65" s="23"/>
      <c r="W65" s="23"/>
    </row>
    <row r="66" ht="25" customHeight="1" spans="1:23">
      <c r="A66" s="25"/>
      <c r="B66" s="25"/>
      <c r="C66" s="21" t="s">
        <v>398</v>
      </c>
      <c r="D66" s="25"/>
      <c r="E66" s="25"/>
      <c r="F66" s="25"/>
      <c r="G66" s="25"/>
      <c r="H66" s="25"/>
      <c r="I66" s="23">
        <v>300000</v>
      </c>
      <c r="J66" s="23"/>
      <c r="K66" s="23"/>
      <c r="L66" s="23"/>
      <c r="M66" s="23"/>
      <c r="N66" s="23">
        <v>300000</v>
      </c>
      <c r="O66" s="23"/>
      <c r="P66" s="23"/>
      <c r="Q66" s="23"/>
      <c r="R66" s="23"/>
      <c r="S66" s="23"/>
      <c r="T66" s="23"/>
      <c r="U66" s="23"/>
      <c r="V66" s="23"/>
      <c r="W66" s="23"/>
    </row>
    <row r="67" ht="25" customHeight="1" spans="1:23">
      <c r="A67" s="183" t="s">
        <v>344</v>
      </c>
      <c r="B67" s="183" t="s">
        <v>399</v>
      </c>
      <c r="C67" s="21" t="s">
        <v>398</v>
      </c>
      <c r="D67" s="183" t="s">
        <v>71</v>
      </c>
      <c r="E67" s="183" t="s">
        <v>165</v>
      </c>
      <c r="F67" s="183" t="s">
        <v>166</v>
      </c>
      <c r="G67" s="183" t="s">
        <v>348</v>
      </c>
      <c r="H67" s="183" t="s">
        <v>349</v>
      </c>
      <c r="I67" s="23">
        <v>130000</v>
      </c>
      <c r="J67" s="23"/>
      <c r="K67" s="23"/>
      <c r="L67" s="23"/>
      <c r="M67" s="23"/>
      <c r="N67" s="23">
        <v>130000</v>
      </c>
      <c r="O67" s="23"/>
      <c r="P67" s="23"/>
      <c r="Q67" s="23"/>
      <c r="R67" s="23"/>
      <c r="S67" s="23"/>
      <c r="T67" s="23"/>
      <c r="U67" s="23"/>
      <c r="V67" s="23"/>
      <c r="W67" s="23"/>
    </row>
    <row r="68" ht="25" customHeight="1" spans="1:23">
      <c r="A68" s="183" t="s">
        <v>344</v>
      </c>
      <c r="B68" s="183" t="s">
        <v>399</v>
      </c>
      <c r="C68" s="21" t="s">
        <v>398</v>
      </c>
      <c r="D68" s="183" t="s">
        <v>71</v>
      </c>
      <c r="E68" s="183" t="s">
        <v>165</v>
      </c>
      <c r="F68" s="183" t="s">
        <v>166</v>
      </c>
      <c r="G68" s="183" t="s">
        <v>348</v>
      </c>
      <c r="H68" s="183" t="s">
        <v>349</v>
      </c>
      <c r="I68" s="23">
        <v>170000</v>
      </c>
      <c r="J68" s="23"/>
      <c r="K68" s="23"/>
      <c r="L68" s="23"/>
      <c r="M68" s="23"/>
      <c r="N68" s="23">
        <v>170000</v>
      </c>
      <c r="O68" s="23"/>
      <c r="P68" s="23"/>
      <c r="Q68" s="23"/>
      <c r="R68" s="23"/>
      <c r="S68" s="23"/>
      <c r="T68" s="23"/>
      <c r="U68" s="23"/>
      <c r="V68" s="23"/>
      <c r="W68" s="23"/>
    </row>
    <row r="69" ht="25" customHeight="1" spans="1:23">
      <c r="A69" s="25"/>
      <c r="B69" s="25"/>
      <c r="C69" s="21" t="s">
        <v>400</v>
      </c>
      <c r="D69" s="25"/>
      <c r="E69" s="25"/>
      <c r="F69" s="25"/>
      <c r="G69" s="25"/>
      <c r="H69" s="25"/>
      <c r="I69" s="23">
        <v>465600</v>
      </c>
      <c r="J69" s="23"/>
      <c r="K69" s="23"/>
      <c r="L69" s="23">
        <v>465600</v>
      </c>
      <c r="M69" s="23"/>
      <c r="N69" s="23"/>
      <c r="O69" s="23"/>
      <c r="P69" s="23"/>
      <c r="Q69" s="23"/>
      <c r="R69" s="23"/>
      <c r="S69" s="23"/>
      <c r="T69" s="23"/>
      <c r="U69" s="23"/>
      <c r="V69" s="23"/>
      <c r="W69" s="23"/>
    </row>
    <row r="70" ht="25" customHeight="1" spans="1:23">
      <c r="A70" s="183" t="s">
        <v>344</v>
      </c>
      <c r="B70" s="183" t="s">
        <v>401</v>
      </c>
      <c r="C70" s="21" t="s">
        <v>400</v>
      </c>
      <c r="D70" s="183" t="s">
        <v>71</v>
      </c>
      <c r="E70" s="183" t="s">
        <v>142</v>
      </c>
      <c r="F70" s="183" t="s">
        <v>143</v>
      </c>
      <c r="G70" s="183" t="s">
        <v>348</v>
      </c>
      <c r="H70" s="183" t="s">
        <v>349</v>
      </c>
      <c r="I70" s="23">
        <v>465600</v>
      </c>
      <c r="J70" s="23"/>
      <c r="K70" s="23"/>
      <c r="L70" s="23">
        <v>465600</v>
      </c>
      <c r="M70" s="23"/>
      <c r="N70" s="23"/>
      <c r="O70" s="23"/>
      <c r="P70" s="23"/>
      <c r="Q70" s="23"/>
      <c r="R70" s="23"/>
      <c r="S70" s="23"/>
      <c r="T70" s="23"/>
      <c r="U70" s="23"/>
      <c r="V70" s="23"/>
      <c r="W70" s="23"/>
    </row>
    <row r="71" ht="25" customHeight="1" spans="1:23">
      <c r="A71" s="25"/>
      <c r="B71" s="25"/>
      <c r="C71" s="21" t="s">
        <v>402</v>
      </c>
      <c r="D71" s="25"/>
      <c r="E71" s="25"/>
      <c r="F71" s="25"/>
      <c r="G71" s="25"/>
      <c r="H71" s="25"/>
      <c r="I71" s="23">
        <v>100000</v>
      </c>
      <c r="J71" s="23"/>
      <c r="K71" s="23"/>
      <c r="L71" s="23"/>
      <c r="M71" s="23"/>
      <c r="N71" s="23">
        <v>100000</v>
      </c>
      <c r="O71" s="23"/>
      <c r="P71" s="23"/>
      <c r="Q71" s="23"/>
      <c r="R71" s="23"/>
      <c r="S71" s="23"/>
      <c r="T71" s="23"/>
      <c r="U71" s="23"/>
      <c r="V71" s="23"/>
      <c r="W71" s="23"/>
    </row>
    <row r="72" ht="25" customHeight="1" spans="1:23">
      <c r="A72" s="183" t="s">
        <v>344</v>
      </c>
      <c r="B72" s="183" t="s">
        <v>403</v>
      </c>
      <c r="C72" s="21" t="s">
        <v>402</v>
      </c>
      <c r="D72" s="183" t="s">
        <v>71</v>
      </c>
      <c r="E72" s="183" t="s">
        <v>155</v>
      </c>
      <c r="F72" s="183" t="s">
        <v>156</v>
      </c>
      <c r="G72" s="183" t="s">
        <v>356</v>
      </c>
      <c r="H72" s="183" t="s">
        <v>349</v>
      </c>
      <c r="I72" s="23">
        <v>100000</v>
      </c>
      <c r="J72" s="23"/>
      <c r="K72" s="23"/>
      <c r="L72" s="23"/>
      <c r="M72" s="23"/>
      <c r="N72" s="23">
        <v>100000</v>
      </c>
      <c r="O72" s="23"/>
      <c r="P72" s="23"/>
      <c r="Q72" s="23"/>
      <c r="R72" s="23"/>
      <c r="S72" s="23"/>
      <c r="T72" s="23"/>
      <c r="U72" s="23"/>
      <c r="V72" s="23"/>
      <c r="W72" s="23"/>
    </row>
    <row r="73" ht="25" customHeight="1" spans="1:23">
      <c r="A73" s="25"/>
      <c r="B73" s="25"/>
      <c r="C73" s="21" t="s">
        <v>404</v>
      </c>
      <c r="D73" s="25"/>
      <c r="E73" s="25"/>
      <c r="F73" s="25"/>
      <c r="G73" s="25"/>
      <c r="H73" s="25"/>
      <c r="I73" s="23">
        <v>50000</v>
      </c>
      <c r="J73" s="23">
        <v>50000</v>
      </c>
      <c r="K73" s="23">
        <v>50000</v>
      </c>
      <c r="L73" s="23"/>
      <c r="M73" s="23"/>
      <c r="N73" s="23"/>
      <c r="O73" s="23"/>
      <c r="P73" s="23"/>
      <c r="Q73" s="23"/>
      <c r="R73" s="23"/>
      <c r="S73" s="23"/>
      <c r="T73" s="23"/>
      <c r="U73" s="23"/>
      <c r="V73" s="23"/>
      <c r="W73" s="23"/>
    </row>
    <row r="74" ht="25" customHeight="1" spans="1:23">
      <c r="A74" s="183" t="s">
        <v>344</v>
      </c>
      <c r="B74" s="183" t="s">
        <v>405</v>
      </c>
      <c r="C74" s="21" t="s">
        <v>404</v>
      </c>
      <c r="D74" s="183" t="s">
        <v>71</v>
      </c>
      <c r="E74" s="183" t="s">
        <v>171</v>
      </c>
      <c r="F74" s="183" t="s">
        <v>172</v>
      </c>
      <c r="G74" s="183" t="s">
        <v>302</v>
      </c>
      <c r="H74" s="183" t="s">
        <v>303</v>
      </c>
      <c r="I74" s="23">
        <v>46000</v>
      </c>
      <c r="J74" s="23">
        <v>46000</v>
      </c>
      <c r="K74" s="23">
        <v>46000</v>
      </c>
      <c r="L74" s="23"/>
      <c r="M74" s="23"/>
      <c r="N74" s="23"/>
      <c r="O74" s="23"/>
      <c r="P74" s="23"/>
      <c r="Q74" s="23"/>
      <c r="R74" s="23"/>
      <c r="S74" s="23"/>
      <c r="T74" s="23"/>
      <c r="U74" s="23"/>
      <c r="V74" s="23"/>
      <c r="W74" s="23"/>
    </row>
    <row r="75" ht="25" customHeight="1" spans="1:23">
      <c r="A75" s="183" t="s">
        <v>344</v>
      </c>
      <c r="B75" s="183" t="s">
        <v>405</v>
      </c>
      <c r="C75" s="21" t="s">
        <v>404</v>
      </c>
      <c r="D75" s="183" t="s">
        <v>71</v>
      </c>
      <c r="E75" s="183" t="s">
        <v>171</v>
      </c>
      <c r="F75" s="183" t="s">
        <v>172</v>
      </c>
      <c r="G75" s="183" t="s">
        <v>296</v>
      </c>
      <c r="H75" s="183" t="s">
        <v>297</v>
      </c>
      <c r="I75" s="23">
        <v>4000</v>
      </c>
      <c r="J75" s="23">
        <v>4000</v>
      </c>
      <c r="K75" s="23">
        <v>4000</v>
      </c>
      <c r="L75" s="23"/>
      <c r="M75" s="23"/>
      <c r="N75" s="23"/>
      <c r="O75" s="23"/>
      <c r="P75" s="23"/>
      <c r="Q75" s="23"/>
      <c r="R75" s="23"/>
      <c r="S75" s="23"/>
      <c r="T75" s="23"/>
      <c r="U75" s="23"/>
      <c r="V75" s="23"/>
      <c r="W75" s="23"/>
    </row>
    <row r="76" ht="25" customHeight="1" spans="1:23">
      <c r="A76" s="25"/>
      <c r="B76" s="25"/>
      <c r="C76" s="21" t="s">
        <v>406</v>
      </c>
      <c r="D76" s="25"/>
      <c r="E76" s="25"/>
      <c r="F76" s="25"/>
      <c r="G76" s="25"/>
      <c r="H76" s="25"/>
      <c r="I76" s="23">
        <v>40000</v>
      </c>
      <c r="J76" s="23">
        <v>40000</v>
      </c>
      <c r="K76" s="23">
        <v>40000</v>
      </c>
      <c r="L76" s="23"/>
      <c r="M76" s="23"/>
      <c r="N76" s="23"/>
      <c r="O76" s="23"/>
      <c r="P76" s="23"/>
      <c r="Q76" s="23"/>
      <c r="R76" s="23"/>
      <c r="S76" s="23"/>
      <c r="T76" s="23"/>
      <c r="U76" s="23"/>
      <c r="V76" s="23"/>
      <c r="W76" s="23"/>
    </row>
    <row r="77" ht="25" customHeight="1" spans="1:23">
      <c r="A77" s="183" t="s">
        <v>344</v>
      </c>
      <c r="B77" s="183" t="s">
        <v>407</v>
      </c>
      <c r="C77" s="21" t="s">
        <v>406</v>
      </c>
      <c r="D77" s="183" t="s">
        <v>71</v>
      </c>
      <c r="E77" s="183" t="s">
        <v>153</v>
      </c>
      <c r="F77" s="183" t="s">
        <v>154</v>
      </c>
      <c r="G77" s="183" t="s">
        <v>302</v>
      </c>
      <c r="H77" s="183" t="s">
        <v>303</v>
      </c>
      <c r="I77" s="23">
        <v>40000</v>
      </c>
      <c r="J77" s="23">
        <v>40000</v>
      </c>
      <c r="K77" s="23">
        <v>40000</v>
      </c>
      <c r="L77" s="23"/>
      <c r="M77" s="23"/>
      <c r="N77" s="23"/>
      <c r="O77" s="23"/>
      <c r="P77" s="23"/>
      <c r="Q77" s="23"/>
      <c r="R77" s="23"/>
      <c r="S77" s="23"/>
      <c r="T77" s="23"/>
      <c r="U77" s="23"/>
      <c r="V77" s="23"/>
      <c r="W77" s="23"/>
    </row>
    <row r="78" ht="25" customHeight="1" spans="1:23">
      <c r="A78" s="25"/>
      <c r="B78" s="25"/>
      <c r="C78" s="21" t="s">
        <v>408</v>
      </c>
      <c r="D78" s="25"/>
      <c r="E78" s="25"/>
      <c r="F78" s="25"/>
      <c r="G78" s="25"/>
      <c r="H78" s="25"/>
      <c r="I78" s="23">
        <v>50000</v>
      </c>
      <c r="J78" s="23">
        <v>50000</v>
      </c>
      <c r="K78" s="23">
        <v>50000</v>
      </c>
      <c r="L78" s="23"/>
      <c r="M78" s="23"/>
      <c r="N78" s="23"/>
      <c r="O78" s="23"/>
      <c r="P78" s="23"/>
      <c r="Q78" s="23"/>
      <c r="R78" s="23"/>
      <c r="S78" s="23"/>
      <c r="T78" s="23"/>
      <c r="U78" s="23"/>
      <c r="V78" s="23"/>
      <c r="W78" s="23"/>
    </row>
    <row r="79" ht="25" customHeight="1" spans="1:23">
      <c r="A79" s="183" t="s">
        <v>344</v>
      </c>
      <c r="B79" s="183" t="s">
        <v>409</v>
      </c>
      <c r="C79" s="21" t="s">
        <v>408</v>
      </c>
      <c r="D79" s="183" t="s">
        <v>71</v>
      </c>
      <c r="E79" s="183" t="s">
        <v>159</v>
      </c>
      <c r="F79" s="183" t="s">
        <v>160</v>
      </c>
      <c r="G79" s="183" t="s">
        <v>302</v>
      </c>
      <c r="H79" s="183" t="s">
        <v>303</v>
      </c>
      <c r="I79" s="23">
        <v>50000</v>
      </c>
      <c r="J79" s="23">
        <v>50000</v>
      </c>
      <c r="K79" s="23">
        <v>50000</v>
      </c>
      <c r="L79" s="23"/>
      <c r="M79" s="23"/>
      <c r="N79" s="23"/>
      <c r="O79" s="23"/>
      <c r="P79" s="23"/>
      <c r="Q79" s="23"/>
      <c r="R79" s="23"/>
      <c r="S79" s="23"/>
      <c r="T79" s="23"/>
      <c r="U79" s="23"/>
      <c r="V79" s="23"/>
      <c r="W79" s="23"/>
    </row>
    <row r="80" ht="25" customHeight="1" spans="1:23">
      <c r="A80" s="25"/>
      <c r="B80" s="25"/>
      <c r="C80" s="21" t="s">
        <v>410</v>
      </c>
      <c r="D80" s="25"/>
      <c r="E80" s="25"/>
      <c r="F80" s="25"/>
      <c r="G80" s="25"/>
      <c r="H80" s="25"/>
      <c r="I80" s="23">
        <v>663300</v>
      </c>
      <c r="J80" s="23">
        <v>663300</v>
      </c>
      <c r="K80" s="23">
        <v>663300</v>
      </c>
      <c r="L80" s="23"/>
      <c r="M80" s="23"/>
      <c r="N80" s="23"/>
      <c r="O80" s="23"/>
      <c r="P80" s="23"/>
      <c r="Q80" s="23"/>
      <c r="R80" s="23"/>
      <c r="S80" s="23"/>
      <c r="T80" s="23"/>
      <c r="U80" s="23"/>
      <c r="V80" s="23"/>
      <c r="W80" s="23"/>
    </row>
    <row r="81" ht="25" customHeight="1" spans="1:23">
      <c r="A81" s="183" t="s">
        <v>344</v>
      </c>
      <c r="B81" s="183" t="s">
        <v>411</v>
      </c>
      <c r="C81" s="21" t="s">
        <v>410</v>
      </c>
      <c r="D81" s="183" t="s">
        <v>71</v>
      </c>
      <c r="E81" s="183" t="s">
        <v>161</v>
      </c>
      <c r="F81" s="183" t="s">
        <v>162</v>
      </c>
      <c r="G81" s="183" t="s">
        <v>302</v>
      </c>
      <c r="H81" s="183" t="s">
        <v>303</v>
      </c>
      <c r="I81" s="23">
        <v>573300</v>
      </c>
      <c r="J81" s="23">
        <v>573300</v>
      </c>
      <c r="K81" s="23">
        <v>573300</v>
      </c>
      <c r="L81" s="23"/>
      <c r="M81" s="23"/>
      <c r="N81" s="23"/>
      <c r="O81" s="23"/>
      <c r="P81" s="23"/>
      <c r="Q81" s="23"/>
      <c r="R81" s="23"/>
      <c r="S81" s="23"/>
      <c r="T81" s="23"/>
      <c r="U81" s="23"/>
      <c r="V81" s="23"/>
      <c r="W81" s="23"/>
    </row>
    <row r="82" ht="25" customHeight="1" spans="1:23">
      <c r="A82" s="183" t="s">
        <v>344</v>
      </c>
      <c r="B82" s="183" t="s">
        <v>411</v>
      </c>
      <c r="C82" s="21" t="s">
        <v>410</v>
      </c>
      <c r="D82" s="183" t="s">
        <v>71</v>
      </c>
      <c r="E82" s="183" t="s">
        <v>161</v>
      </c>
      <c r="F82" s="183" t="s">
        <v>162</v>
      </c>
      <c r="G82" s="183" t="s">
        <v>412</v>
      </c>
      <c r="H82" s="183" t="s">
        <v>413</v>
      </c>
      <c r="I82" s="23">
        <v>40000</v>
      </c>
      <c r="J82" s="23">
        <v>40000</v>
      </c>
      <c r="K82" s="23">
        <v>40000</v>
      </c>
      <c r="L82" s="23"/>
      <c r="M82" s="23"/>
      <c r="N82" s="23"/>
      <c r="O82" s="23"/>
      <c r="P82" s="23"/>
      <c r="Q82" s="23"/>
      <c r="R82" s="23"/>
      <c r="S82" s="23"/>
      <c r="T82" s="23"/>
      <c r="U82" s="23"/>
      <c r="V82" s="23"/>
      <c r="W82" s="23"/>
    </row>
    <row r="83" ht="25" customHeight="1" spans="1:23">
      <c r="A83" s="183" t="s">
        <v>344</v>
      </c>
      <c r="B83" s="183" t="s">
        <v>411</v>
      </c>
      <c r="C83" s="21" t="s">
        <v>410</v>
      </c>
      <c r="D83" s="183" t="s">
        <v>71</v>
      </c>
      <c r="E83" s="183" t="s">
        <v>161</v>
      </c>
      <c r="F83" s="183" t="s">
        <v>162</v>
      </c>
      <c r="G83" s="183" t="s">
        <v>414</v>
      </c>
      <c r="H83" s="183" t="s">
        <v>415</v>
      </c>
      <c r="I83" s="23">
        <v>20000</v>
      </c>
      <c r="J83" s="23">
        <v>20000</v>
      </c>
      <c r="K83" s="23">
        <v>20000</v>
      </c>
      <c r="L83" s="23"/>
      <c r="M83" s="23"/>
      <c r="N83" s="23"/>
      <c r="O83" s="23"/>
      <c r="P83" s="23"/>
      <c r="Q83" s="23"/>
      <c r="R83" s="23"/>
      <c r="S83" s="23"/>
      <c r="T83" s="23"/>
      <c r="U83" s="23"/>
      <c r="V83" s="23"/>
      <c r="W83" s="23"/>
    </row>
    <row r="84" ht="25" customHeight="1" spans="1:23">
      <c r="A84" s="183" t="s">
        <v>344</v>
      </c>
      <c r="B84" s="183" t="s">
        <v>411</v>
      </c>
      <c r="C84" s="21" t="s">
        <v>410</v>
      </c>
      <c r="D84" s="183" t="s">
        <v>71</v>
      </c>
      <c r="E84" s="183" t="s">
        <v>161</v>
      </c>
      <c r="F84" s="183" t="s">
        <v>162</v>
      </c>
      <c r="G84" s="183" t="s">
        <v>322</v>
      </c>
      <c r="H84" s="183" t="s">
        <v>323</v>
      </c>
      <c r="I84" s="23">
        <v>30000</v>
      </c>
      <c r="J84" s="23">
        <v>30000</v>
      </c>
      <c r="K84" s="23">
        <v>30000</v>
      </c>
      <c r="L84" s="23"/>
      <c r="M84" s="23"/>
      <c r="N84" s="23"/>
      <c r="O84" s="23"/>
      <c r="P84" s="23"/>
      <c r="Q84" s="23"/>
      <c r="R84" s="23"/>
      <c r="S84" s="23"/>
      <c r="T84" s="23"/>
      <c r="U84" s="23"/>
      <c r="V84" s="23"/>
      <c r="W84" s="23"/>
    </row>
    <row r="85" ht="25" customHeight="1" spans="1:23">
      <c r="A85" s="25"/>
      <c r="B85" s="25"/>
      <c r="C85" s="21" t="s">
        <v>416</v>
      </c>
      <c r="D85" s="25"/>
      <c r="E85" s="25"/>
      <c r="F85" s="25"/>
      <c r="G85" s="25"/>
      <c r="H85" s="25"/>
      <c r="I85" s="23">
        <v>1000000</v>
      </c>
      <c r="J85" s="23">
        <v>1000000</v>
      </c>
      <c r="K85" s="23">
        <v>1000000</v>
      </c>
      <c r="L85" s="23"/>
      <c r="M85" s="23"/>
      <c r="N85" s="23"/>
      <c r="O85" s="23"/>
      <c r="P85" s="23"/>
      <c r="Q85" s="23"/>
      <c r="R85" s="23"/>
      <c r="S85" s="23"/>
      <c r="T85" s="23"/>
      <c r="U85" s="23"/>
      <c r="V85" s="23"/>
      <c r="W85" s="23"/>
    </row>
    <row r="86" ht="25" customHeight="1" spans="1:23">
      <c r="A86" s="183" t="s">
        <v>344</v>
      </c>
      <c r="B86" s="183" t="s">
        <v>417</v>
      </c>
      <c r="C86" s="21" t="s">
        <v>416</v>
      </c>
      <c r="D86" s="183" t="s">
        <v>71</v>
      </c>
      <c r="E86" s="183" t="s">
        <v>153</v>
      </c>
      <c r="F86" s="183" t="s">
        <v>154</v>
      </c>
      <c r="G86" s="183" t="s">
        <v>348</v>
      </c>
      <c r="H86" s="183" t="s">
        <v>349</v>
      </c>
      <c r="I86" s="23">
        <v>1000000</v>
      </c>
      <c r="J86" s="23">
        <v>1000000</v>
      </c>
      <c r="K86" s="23">
        <v>1000000</v>
      </c>
      <c r="L86" s="23"/>
      <c r="M86" s="23"/>
      <c r="N86" s="23"/>
      <c r="O86" s="23"/>
      <c r="P86" s="23"/>
      <c r="Q86" s="23"/>
      <c r="R86" s="23"/>
      <c r="S86" s="23"/>
      <c r="T86" s="23"/>
      <c r="U86" s="23"/>
      <c r="V86" s="23"/>
      <c r="W86" s="23"/>
    </row>
    <row r="87" ht="25" customHeight="1" spans="1:23">
      <c r="A87" s="25"/>
      <c r="B87" s="25"/>
      <c r="C87" s="21" t="s">
        <v>418</v>
      </c>
      <c r="D87" s="25"/>
      <c r="E87" s="25"/>
      <c r="F87" s="25"/>
      <c r="G87" s="25"/>
      <c r="H87" s="25"/>
      <c r="I87" s="23">
        <v>1500000</v>
      </c>
      <c r="J87" s="23"/>
      <c r="K87" s="23"/>
      <c r="L87" s="23"/>
      <c r="M87" s="23"/>
      <c r="N87" s="23">
        <v>1500000</v>
      </c>
      <c r="O87" s="23"/>
      <c r="P87" s="23"/>
      <c r="Q87" s="23"/>
      <c r="R87" s="23"/>
      <c r="S87" s="23"/>
      <c r="T87" s="23"/>
      <c r="U87" s="23"/>
      <c r="V87" s="23"/>
      <c r="W87" s="23"/>
    </row>
    <row r="88" ht="25" customHeight="1" spans="1:23">
      <c r="A88" s="183" t="s">
        <v>344</v>
      </c>
      <c r="B88" s="183" t="s">
        <v>419</v>
      </c>
      <c r="C88" s="21" t="s">
        <v>418</v>
      </c>
      <c r="D88" s="183" t="s">
        <v>71</v>
      </c>
      <c r="E88" s="183" t="s">
        <v>157</v>
      </c>
      <c r="F88" s="183" t="s">
        <v>158</v>
      </c>
      <c r="G88" s="183" t="s">
        <v>302</v>
      </c>
      <c r="H88" s="183" t="s">
        <v>303</v>
      </c>
      <c r="I88" s="23">
        <v>1500000</v>
      </c>
      <c r="J88" s="23"/>
      <c r="K88" s="23"/>
      <c r="L88" s="23"/>
      <c r="M88" s="23"/>
      <c r="N88" s="23">
        <v>1500000</v>
      </c>
      <c r="O88" s="23"/>
      <c r="P88" s="23"/>
      <c r="Q88" s="23"/>
      <c r="R88" s="23"/>
      <c r="S88" s="23"/>
      <c r="T88" s="23"/>
      <c r="U88" s="23"/>
      <c r="V88" s="23"/>
      <c r="W88" s="23"/>
    </row>
    <row r="89" ht="25" customHeight="1" spans="1:23">
      <c r="A89" s="25"/>
      <c r="B89" s="25"/>
      <c r="C89" s="21" t="s">
        <v>420</v>
      </c>
      <c r="D89" s="25"/>
      <c r="E89" s="25"/>
      <c r="F89" s="25"/>
      <c r="G89" s="25"/>
      <c r="H89" s="25"/>
      <c r="I89" s="23">
        <v>200000</v>
      </c>
      <c r="J89" s="23">
        <v>200000</v>
      </c>
      <c r="K89" s="23">
        <v>200000</v>
      </c>
      <c r="L89" s="23"/>
      <c r="M89" s="23"/>
      <c r="N89" s="23"/>
      <c r="O89" s="23"/>
      <c r="P89" s="23"/>
      <c r="Q89" s="23"/>
      <c r="R89" s="23"/>
      <c r="S89" s="23"/>
      <c r="T89" s="23"/>
      <c r="U89" s="23"/>
      <c r="V89" s="23"/>
      <c r="W89" s="23"/>
    </row>
    <row r="90" ht="25" customHeight="1" spans="1:23">
      <c r="A90" s="183" t="s">
        <v>344</v>
      </c>
      <c r="B90" s="183" t="s">
        <v>421</v>
      </c>
      <c r="C90" s="21" t="s">
        <v>420</v>
      </c>
      <c r="D90" s="183" t="s">
        <v>71</v>
      </c>
      <c r="E90" s="183" t="s">
        <v>157</v>
      </c>
      <c r="F90" s="183" t="s">
        <v>158</v>
      </c>
      <c r="G90" s="183" t="s">
        <v>296</v>
      </c>
      <c r="H90" s="183" t="s">
        <v>297</v>
      </c>
      <c r="I90" s="23">
        <v>80000</v>
      </c>
      <c r="J90" s="23">
        <v>80000</v>
      </c>
      <c r="K90" s="23">
        <v>80000</v>
      </c>
      <c r="L90" s="23"/>
      <c r="M90" s="23"/>
      <c r="N90" s="23"/>
      <c r="O90" s="23"/>
      <c r="P90" s="23"/>
      <c r="Q90" s="23"/>
      <c r="R90" s="23"/>
      <c r="S90" s="23"/>
      <c r="T90" s="23"/>
      <c r="U90" s="23"/>
      <c r="V90" s="23"/>
      <c r="W90" s="23"/>
    </row>
    <row r="91" ht="25" customHeight="1" spans="1:23">
      <c r="A91" s="183" t="s">
        <v>344</v>
      </c>
      <c r="B91" s="183" t="s">
        <v>421</v>
      </c>
      <c r="C91" s="21" t="s">
        <v>420</v>
      </c>
      <c r="D91" s="183" t="s">
        <v>71</v>
      </c>
      <c r="E91" s="183" t="s">
        <v>171</v>
      </c>
      <c r="F91" s="183" t="s">
        <v>172</v>
      </c>
      <c r="G91" s="183" t="s">
        <v>302</v>
      </c>
      <c r="H91" s="183" t="s">
        <v>303</v>
      </c>
      <c r="I91" s="23">
        <v>120000</v>
      </c>
      <c r="J91" s="23">
        <v>120000</v>
      </c>
      <c r="K91" s="23">
        <v>120000</v>
      </c>
      <c r="L91" s="23"/>
      <c r="M91" s="23"/>
      <c r="N91" s="23"/>
      <c r="O91" s="23"/>
      <c r="P91" s="23"/>
      <c r="Q91" s="23"/>
      <c r="R91" s="23"/>
      <c r="S91" s="23"/>
      <c r="T91" s="23"/>
      <c r="U91" s="23"/>
      <c r="V91" s="23"/>
      <c r="W91" s="23"/>
    </row>
    <row r="92" ht="25" customHeight="1" spans="1:23">
      <c r="A92" s="25"/>
      <c r="B92" s="25"/>
      <c r="C92" s="21" t="s">
        <v>422</v>
      </c>
      <c r="D92" s="25"/>
      <c r="E92" s="25"/>
      <c r="F92" s="25"/>
      <c r="G92" s="25"/>
      <c r="H92" s="25"/>
      <c r="I92" s="23">
        <v>500000</v>
      </c>
      <c r="J92" s="23">
        <v>500000</v>
      </c>
      <c r="K92" s="23">
        <v>500000</v>
      </c>
      <c r="L92" s="23"/>
      <c r="M92" s="23"/>
      <c r="N92" s="23"/>
      <c r="O92" s="23"/>
      <c r="P92" s="23"/>
      <c r="Q92" s="23"/>
      <c r="R92" s="23"/>
      <c r="S92" s="23"/>
      <c r="T92" s="23"/>
      <c r="U92" s="23"/>
      <c r="V92" s="23"/>
      <c r="W92" s="23"/>
    </row>
    <row r="93" ht="25" customHeight="1" spans="1:23">
      <c r="A93" s="183" t="s">
        <v>344</v>
      </c>
      <c r="B93" s="183" t="s">
        <v>423</v>
      </c>
      <c r="C93" s="21" t="s">
        <v>422</v>
      </c>
      <c r="D93" s="183" t="s">
        <v>71</v>
      </c>
      <c r="E93" s="183" t="s">
        <v>155</v>
      </c>
      <c r="F93" s="183" t="s">
        <v>156</v>
      </c>
      <c r="G93" s="183" t="s">
        <v>302</v>
      </c>
      <c r="H93" s="183" t="s">
        <v>303</v>
      </c>
      <c r="I93" s="23">
        <v>500000</v>
      </c>
      <c r="J93" s="23">
        <v>500000</v>
      </c>
      <c r="K93" s="23">
        <v>500000</v>
      </c>
      <c r="L93" s="23"/>
      <c r="M93" s="23"/>
      <c r="N93" s="23"/>
      <c r="O93" s="23"/>
      <c r="P93" s="23"/>
      <c r="Q93" s="23"/>
      <c r="R93" s="23"/>
      <c r="S93" s="23"/>
      <c r="T93" s="23"/>
      <c r="U93" s="23"/>
      <c r="V93" s="23"/>
      <c r="W93" s="23"/>
    </row>
    <row r="94" ht="18.75" customHeight="1" spans="1:23">
      <c r="A94" s="189" t="s">
        <v>179</v>
      </c>
      <c r="B94" s="190"/>
      <c r="C94" s="190"/>
      <c r="D94" s="190"/>
      <c r="E94" s="190"/>
      <c r="F94" s="190"/>
      <c r="G94" s="190"/>
      <c r="H94" s="191"/>
      <c r="I94" s="23">
        <v>17005600</v>
      </c>
      <c r="J94" s="23">
        <v>5500000</v>
      </c>
      <c r="K94" s="23">
        <v>5500000</v>
      </c>
      <c r="L94" s="23">
        <v>465600</v>
      </c>
      <c r="M94" s="23"/>
      <c r="N94" s="23">
        <v>11040000</v>
      </c>
      <c r="O94" s="23"/>
      <c r="P94" s="23"/>
      <c r="Q94" s="23"/>
      <c r="R94" s="23"/>
      <c r="S94" s="23"/>
      <c r="T94" s="23"/>
      <c r="U94" s="23"/>
      <c r="V94" s="23"/>
      <c r="W94" s="23"/>
    </row>
  </sheetData>
  <mergeCells count="28">
    <mergeCell ref="A2:W2"/>
    <mergeCell ref="A3:H3"/>
    <mergeCell ref="J4:M4"/>
    <mergeCell ref="N4:P4"/>
    <mergeCell ref="R4:W4"/>
    <mergeCell ref="A94:H9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18"/>
  <sheetViews>
    <sheetView showZeros="0" workbookViewId="0">
      <selection activeCell="A33" sqref="A33:A37"/>
    </sheetView>
  </sheetViews>
  <sheetFormatPr defaultColWidth="9.14285714285714" defaultRowHeight="12"/>
  <cols>
    <col min="1" max="1" width="34.2857142857143" style="61" customWidth="1"/>
    <col min="2" max="2" width="48" style="61" customWidth="1"/>
    <col min="3" max="5" width="18.2857142857143" style="61" customWidth="1"/>
    <col min="6" max="6" width="12" style="61" customWidth="1"/>
    <col min="7" max="7" width="17" style="61" customWidth="1"/>
    <col min="8" max="9" width="12" style="61" customWidth="1"/>
    <col min="10" max="10" width="27.5714285714286" style="61" customWidth="1"/>
    <col min="11" max="16384" width="9.14285714285714" style="61"/>
  </cols>
  <sheetData>
    <row r="1" spans="10:10">
      <c r="J1" s="133" t="s">
        <v>424</v>
      </c>
    </row>
    <row r="2" ht="27" spans="1:10">
      <c r="A2" s="64" t="str">
        <f>"2025"&amp;"年部门项目支出绩效目标表"</f>
        <v>2025年部门项目支出绩效目标表</v>
      </c>
      <c r="B2" s="65"/>
      <c r="C2" s="65"/>
      <c r="D2" s="65"/>
      <c r="E2" s="65"/>
      <c r="F2" s="115"/>
      <c r="G2" s="65"/>
      <c r="H2" s="115"/>
      <c r="I2" s="115"/>
      <c r="J2" s="65"/>
    </row>
    <row r="3" spans="1:8">
      <c r="A3" s="173" t="str">
        <f>"单位名称："&amp;"双江拉祜族佤族布朗族傣族自治县水务局"</f>
        <v>单位名称：双江拉祜族佤族布朗族傣族自治县水务局</v>
      </c>
      <c r="B3" s="68"/>
      <c r="C3" s="68"/>
      <c r="D3" s="68"/>
      <c r="E3" s="68"/>
      <c r="F3" s="113"/>
      <c r="G3" s="68"/>
      <c r="H3" s="113"/>
    </row>
    <row r="4" ht="13.5" spans="1:10">
      <c r="A4" s="73" t="s">
        <v>425</v>
      </c>
      <c r="B4" s="73" t="s">
        <v>426</v>
      </c>
      <c r="C4" s="73" t="s">
        <v>427</v>
      </c>
      <c r="D4" s="73" t="s">
        <v>428</v>
      </c>
      <c r="E4" s="73" t="s">
        <v>429</v>
      </c>
      <c r="F4" s="140" t="s">
        <v>430</v>
      </c>
      <c r="G4" s="73" t="s">
        <v>431</v>
      </c>
      <c r="H4" s="140" t="s">
        <v>432</v>
      </c>
      <c r="I4" s="140" t="s">
        <v>433</v>
      </c>
      <c r="J4" s="73" t="s">
        <v>434</v>
      </c>
    </row>
    <row r="5" ht="13.5" spans="1:10">
      <c r="A5" s="174">
        <v>1</v>
      </c>
      <c r="B5" s="174">
        <v>2</v>
      </c>
      <c r="C5" s="174">
        <v>3</v>
      </c>
      <c r="D5" s="174">
        <v>4</v>
      </c>
      <c r="E5" s="174">
        <v>5</v>
      </c>
      <c r="F5" s="174">
        <v>6</v>
      </c>
      <c r="G5" s="174">
        <v>7</v>
      </c>
      <c r="H5" s="174">
        <v>8</v>
      </c>
      <c r="I5" s="174">
        <v>9</v>
      </c>
      <c r="J5" s="174">
        <v>10</v>
      </c>
    </row>
    <row r="6" spans="1:10">
      <c r="A6" s="175" t="s">
        <v>71</v>
      </c>
      <c r="B6" s="176"/>
      <c r="C6" s="176"/>
      <c r="D6" s="176"/>
      <c r="E6" s="177"/>
      <c r="F6" s="178"/>
      <c r="G6" s="177"/>
      <c r="H6" s="178"/>
      <c r="I6" s="178"/>
      <c r="J6" s="177"/>
    </row>
    <row r="7" spans="1:10">
      <c r="A7" s="179" t="s">
        <v>71</v>
      </c>
      <c r="B7" s="21"/>
      <c r="C7" s="21"/>
      <c r="D7" s="21"/>
      <c r="E7" s="175"/>
      <c r="F7" s="21"/>
      <c r="G7" s="175"/>
      <c r="H7" s="21"/>
      <c r="I7" s="21"/>
      <c r="J7" s="175"/>
    </row>
    <row r="8" spans="1:10">
      <c r="A8" s="286" t="s">
        <v>343</v>
      </c>
      <c r="B8" s="21" t="s">
        <v>435</v>
      </c>
      <c r="C8" s="21" t="s">
        <v>436</v>
      </c>
      <c r="D8" s="21" t="s">
        <v>437</v>
      </c>
      <c r="E8" s="175" t="s">
        <v>438</v>
      </c>
      <c r="F8" s="21" t="s">
        <v>439</v>
      </c>
      <c r="G8" s="175" t="s">
        <v>221</v>
      </c>
      <c r="H8" s="21" t="s">
        <v>440</v>
      </c>
      <c r="I8" s="21" t="s">
        <v>441</v>
      </c>
      <c r="J8" s="175" t="s">
        <v>438</v>
      </c>
    </row>
    <row r="9" ht="22.5" spans="1:10">
      <c r="A9" s="286" t="s">
        <v>343</v>
      </c>
      <c r="B9" s="21" t="s">
        <v>435</v>
      </c>
      <c r="C9" s="21" t="s">
        <v>436</v>
      </c>
      <c r="D9" s="21" t="s">
        <v>442</v>
      </c>
      <c r="E9" s="175" t="s">
        <v>443</v>
      </c>
      <c r="F9" s="21" t="s">
        <v>439</v>
      </c>
      <c r="G9" s="175" t="s">
        <v>444</v>
      </c>
      <c r="H9" s="21" t="s">
        <v>445</v>
      </c>
      <c r="I9" s="21" t="s">
        <v>441</v>
      </c>
      <c r="J9" s="175" t="s">
        <v>443</v>
      </c>
    </row>
    <row r="10" ht="22.5" spans="1:10">
      <c r="A10" s="286" t="s">
        <v>343</v>
      </c>
      <c r="B10" s="21" t="s">
        <v>435</v>
      </c>
      <c r="C10" s="21" t="s">
        <v>436</v>
      </c>
      <c r="D10" s="21" t="s">
        <v>446</v>
      </c>
      <c r="E10" s="175" t="s">
        <v>447</v>
      </c>
      <c r="F10" s="21" t="s">
        <v>439</v>
      </c>
      <c r="G10" s="175" t="s">
        <v>444</v>
      </c>
      <c r="H10" s="21" t="s">
        <v>445</v>
      </c>
      <c r="I10" s="21" t="s">
        <v>441</v>
      </c>
      <c r="J10" s="175" t="s">
        <v>447</v>
      </c>
    </row>
    <row r="11" spans="1:10">
      <c r="A11" s="286" t="s">
        <v>343</v>
      </c>
      <c r="B11" s="21" t="s">
        <v>435</v>
      </c>
      <c r="C11" s="21" t="s">
        <v>448</v>
      </c>
      <c r="D11" s="21" t="s">
        <v>449</v>
      </c>
      <c r="E11" s="175" t="s">
        <v>450</v>
      </c>
      <c r="F11" s="21" t="s">
        <v>439</v>
      </c>
      <c r="G11" s="175" t="s">
        <v>444</v>
      </c>
      <c r="H11" s="21" t="s">
        <v>445</v>
      </c>
      <c r="I11" s="21" t="s">
        <v>441</v>
      </c>
      <c r="J11" s="175" t="s">
        <v>450</v>
      </c>
    </row>
    <row r="12" spans="1:10">
      <c r="A12" s="286" t="s">
        <v>343</v>
      </c>
      <c r="B12" s="21" t="s">
        <v>435</v>
      </c>
      <c r="C12" s="21" t="s">
        <v>448</v>
      </c>
      <c r="D12" s="21" t="s">
        <v>451</v>
      </c>
      <c r="E12" s="175" t="s">
        <v>452</v>
      </c>
      <c r="F12" s="21" t="s">
        <v>439</v>
      </c>
      <c r="G12" s="175" t="s">
        <v>453</v>
      </c>
      <c r="H12" s="21" t="s">
        <v>454</v>
      </c>
      <c r="I12" s="21" t="s">
        <v>441</v>
      </c>
      <c r="J12" s="175" t="s">
        <v>452</v>
      </c>
    </row>
    <row r="13" spans="1:10">
      <c r="A13" s="286" t="s">
        <v>343</v>
      </c>
      <c r="B13" s="21" t="s">
        <v>435</v>
      </c>
      <c r="C13" s="21" t="s">
        <v>455</v>
      </c>
      <c r="D13" s="21" t="s">
        <v>456</v>
      </c>
      <c r="E13" s="175" t="s">
        <v>457</v>
      </c>
      <c r="F13" s="21" t="s">
        <v>439</v>
      </c>
      <c r="G13" s="175" t="s">
        <v>444</v>
      </c>
      <c r="H13" s="21" t="s">
        <v>445</v>
      </c>
      <c r="I13" s="21" t="s">
        <v>441</v>
      </c>
      <c r="J13" s="175" t="s">
        <v>457</v>
      </c>
    </row>
    <row r="14" ht="33.75" spans="1:10">
      <c r="A14" s="286" t="s">
        <v>400</v>
      </c>
      <c r="B14" s="21" t="s">
        <v>458</v>
      </c>
      <c r="C14" s="21" t="s">
        <v>436</v>
      </c>
      <c r="D14" s="21" t="s">
        <v>437</v>
      </c>
      <c r="E14" s="175" t="s">
        <v>459</v>
      </c>
      <c r="F14" s="21" t="s">
        <v>460</v>
      </c>
      <c r="G14" s="175" t="s">
        <v>461</v>
      </c>
      <c r="H14" s="21" t="s">
        <v>462</v>
      </c>
      <c r="I14" s="21" t="s">
        <v>441</v>
      </c>
      <c r="J14" s="175" t="s">
        <v>459</v>
      </c>
    </row>
    <row r="15" ht="22.5" spans="1:10">
      <c r="A15" s="286" t="s">
        <v>400</v>
      </c>
      <c r="B15" s="21" t="s">
        <v>458</v>
      </c>
      <c r="C15" s="21" t="s">
        <v>436</v>
      </c>
      <c r="D15" s="21" t="s">
        <v>446</v>
      </c>
      <c r="E15" s="175" t="s">
        <v>463</v>
      </c>
      <c r="F15" s="21" t="s">
        <v>439</v>
      </c>
      <c r="G15" s="175" t="s">
        <v>444</v>
      </c>
      <c r="H15" s="21" t="s">
        <v>445</v>
      </c>
      <c r="I15" s="21" t="s">
        <v>441</v>
      </c>
      <c r="J15" s="175" t="s">
        <v>463</v>
      </c>
    </row>
    <row r="16" spans="1:10">
      <c r="A16" s="286" t="s">
        <v>400</v>
      </c>
      <c r="B16" s="21" t="s">
        <v>458</v>
      </c>
      <c r="C16" s="21" t="s">
        <v>448</v>
      </c>
      <c r="D16" s="21" t="s">
        <v>449</v>
      </c>
      <c r="E16" s="175" t="s">
        <v>464</v>
      </c>
      <c r="F16" s="21" t="s">
        <v>465</v>
      </c>
      <c r="G16" s="175" t="s">
        <v>466</v>
      </c>
      <c r="H16" s="21" t="s">
        <v>445</v>
      </c>
      <c r="I16" s="21" t="s">
        <v>441</v>
      </c>
      <c r="J16" s="175" t="s">
        <v>464</v>
      </c>
    </row>
    <row r="17" spans="1:10">
      <c r="A17" s="286" t="s">
        <v>400</v>
      </c>
      <c r="B17" s="21" t="s">
        <v>458</v>
      </c>
      <c r="C17" s="21" t="s">
        <v>455</v>
      </c>
      <c r="D17" s="21" t="s">
        <v>456</v>
      </c>
      <c r="E17" s="175" t="s">
        <v>467</v>
      </c>
      <c r="F17" s="21" t="s">
        <v>439</v>
      </c>
      <c r="G17" s="175" t="s">
        <v>444</v>
      </c>
      <c r="H17" s="21" t="s">
        <v>445</v>
      </c>
      <c r="I17" s="21" t="s">
        <v>441</v>
      </c>
      <c r="J17" s="175" t="s">
        <v>467</v>
      </c>
    </row>
    <row r="18" ht="22.5" spans="1:10">
      <c r="A18" s="286" t="s">
        <v>416</v>
      </c>
      <c r="B18" s="21" t="s">
        <v>468</v>
      </c>
      <c r="C18" s="21" t="s">
        <v>436</v>
      </c>
      <c r="D18" s="21" t="s">
        <v>437</v>
      </c>
      <c r="E18" s="175" t="s">
        <v>469</v>
      </c>
      <c r="F18" s="21" t="s">
        <v>460</v>
      </c>
      <c r="G18" s="175" t="s">
        <v>221</v>
      </c>
      <c r="H18" s="21" t="s">
        <v>470</v>
      </c>
      <c r="I18" s="21" t="s">
        <v>441</v>
      </c>
      <c r="J18" s="175" t="s">
        <v>469</v>
      </c>
    </row>
    <row r="19" spans="1:10">
      <c r="A19" s="286" t="s">
        <v>416</v>
      </c>
      <c r="B19" s="21" t="s">
        <v>468</v>
      </c>
      <c r="C19" s="21" t="s">
        <v>436</v>
      </c>
      <c r="D19" s="21" t="s">
        <v>437</v>
      </c>
      <c r="E19" s="175" t="s">
        <v>471</v>
      </c>
      <c r="F19" s="21" t="s">
        <v>439</v>
      </c>
      <c r="G19" s="175" t="s">
        <v>472</v>
      </c>
      <c r="H19" s="21" t="s">
        <v>473</v>
      </c>
      <c r="I19" s="21" t="s">
        <v>441</v>
      </c>
      <c r="J19" s="175" t="s">
        <v>471</v>
      </c>
    </row>
    <row r="20" spans="1:10">
      <c r="A20" s="286" t="s">
        <v>416</v>
      </c>
      <c r="B20" s="21" t="s">
        <v>468</v>
      </c>
      <c r="C20" s="21" t="s">
        <v>436</v>
      </c>
      <c r="D20" s="21" t="s">
        <v>446</v>
      </c>
      <c r="E20" s="175" t="s">
        <v>474</v>
      </c>
      <c r="F20" s="21" t="s">
        <v>439</v>
      </c>
      <c r="G20" s="175" t="s">
        <v>444</v>
      </c>
      <c r="H20" s="21" t="s">
        <v>445</v>
      </c>
      <c r="I20" s="21" t="s">
        <v>441</v>
      </c>
      <c r="J20" s="175" t="s">
        <v>475</v>
      </c>
    </row>
    <row r="21" spans="1:10">
      <c r="A21" s="286" t="s">
        <v>416</v>
      </c>
      <c r="B21" s="21" t="s">
        <v>468</v>
      </c>
      <c r="C21" s="21" t="s">
        <v>448</v>
      </c>
      <c r="D21" s="21" t="s">
        <v>449</v>
      </c>
      <c r="E21" s="175" t="s">
        <v>476</v>
      </c>
      <c r="F21" s="21" t="s">
        <v>439</v>
      </c>
      <c r="G21" s="175" t="s">
        <v>477</v>
      </c>
      <c r="H21" s="21" t="s">
        <v>478</v>
      </c>
      <c r="I21" s="21" t="s">
        <v>441</v>
      </c>
      <c r="J21" s="175" t="s">
        <v>476</v>
      </c>
    </row>
    <row r="22" spans="1:10">
      <c r="A22" s="286" t="s">
        <v>416</v>
      </c>
      <c r="B22" s="21" t="s">
        <v>468</v>
      </c>
      <c r="C22" s="21" t="s">
        <v>455</v>
      </c>
      <c r="D22" s="21" t="s">
        <v>456</v>
      </c>
      <c r="E22" s="175" t="s">
        <v>479</v>
      </c>
      <c r="F22" s="21" t="s">
        <v>439</v>
      </c>
      <c r="G22" s="175" t="s">
        <v>480</v>
      </c>
      <c r="H22" s="21" t="s">
        <v>445</v>
      </c>
      <c r="I22" s="21" t="s">
        <v>441</v>
      </c>
      <c r="J22" s="175" t="s">
        <v>479</v>
      </c>
    </row>
    <row r="23" spans="1:10">
      <c r="A23" s="286" t="s">
        <v>373</v>
      </c>
      <c r="B23" s="21" t="s">
        <v>481</v>
      </c>
      <c r="C23" s="21" t="s">
        <v>436</v>
      </c>
      <c r="D23" s="21" t="s">
        <v>437</v>
      </c>
      <c r="E23" s="175" t="s">
        <v>482</v>
      </c>
      <c r="F23" s="21" t="s">
        <v>460</v>
      </c>
      <c r="G23" s="175" t="s">
        <v>221</v>
      </c>
      <c r="H23" s="21" t="s">
        <v>483</v>
      </c>
      <c r="I23" s="21" t="s">
        <v>441</v>
      </c>
      <c r="J23" s="175" t="s">
        <v>482</v>
      </c>
    </row>
    <row r="24" spans="1:10">
      <c r="A24" s="286" t="s">
        <v>373</v>
      </c>
      <c r="B24" s="21" t="s">
        <v>481</v>
      </c>
      <c r="C24" s="21" t="s">
        <v>436</v>
      </c>
      <c r="D24" s="21" t="s">
        <v>437</v>
      </c>
      <c r="E24" s="175" t="s">
        <v>484</v>
      </c>
      <c r="F24" s="21" t="s">
        <v>460</v>
      </c>
      <c r="G24" s="175" t="s">
        <v>221</v>
      </c>
      <c r="H24" s="21" t="s">
        <v>485</v>
      </c>
      <c r="I24" s="21" t="s">
        <v>441</v>
      </c>
      <c r="J24" s="175" t="s">
        <v>484</v>
      </c>
    </row>
    <row r="25" spans="1:10">
      <c r="A25" s="286" t="s">
        <v>373</v>
      </c>
      <c r="B25" s="21" t="s">
        <v>481</v>
      </c>
      <c r="C25" s="21" t="s">
        <v>436</v>
      </c>
      <c r="D25" s="21" t="s">
        <v>437</v>
      </c>
      <c r="E25" s="175" t="s">
        <v>486</v>
      </c>
      <c r="F25" s="21" t="s">
        <v>460</v>
      </c>
      <c r="G25" s="175" t="s">
        <v>487</v>
      </c>
      <c r="H25" s="21" t="s">
        <v>462</v>
      </c>
      <c r="I25" s="21" t="s">
        <v>441</v>
      </c>
      <c r="J25" s="175" t="s">
        <v>486</v>
      </c>
    </row>
    <row r="26" spans="1:10">
      <c r="A26" s="286" t="s">
        <v>373</v>
      </c>
      <c r="B26" s="21" t="s">
        <v>481</v>
      </c>
      <c r="C26" s="21" t="s">
        <v>448</v>
      </c>
      <c r="D26" s="21" t="s">
        <v>449</v>
      </c>
      <c r="E26" s="175" t="s">
        <v>488</v>
      </c>
      <c r="F26" s="21" t="s">
        <v>460</v>
      </c>
      <c r="G26" s="175" t="s">
        <v>489</v>
      </c>
      <c r="H26" s="21" t="s">
        <v>483</v>
      </c>
      <c r="I26" s="21" t="s">
        <v>490</v>
      </c>
      <c r="J26" s="175" t="s">
        <v>488</v>
      </c>
    </row>
    <row r="27" spans="1:10">
      <c r="A27" s="286" t="s">
        <v>373</v>
      </c>
      <c r="B27" s="21" t="s">
        <v>481</v>
      </c>
      <c r="C27" s="21" t="s">
        <v>455</v>
      </c>
      <c r="D27" s="21" t="s">
        <v>456</v>
      </c>
      <c r="E27" s="175" t="s">
        <v>491</v>
      </c>
      <c r="F27" s="21" t="s">
        <v>439</v>
      </c>
      <c r="G27" s="175" t="s">
        <v>480</v>
      </c>
      <c r="H27" s="21" t="s">
        <v>445</v>
      </c>
      <c r="I27" s="21" t="s">
        <v>441</v>
      </c>
      <c r="J27" s="175" t="s">
        <v>491</v>
      </c>
    </row>
    <row r="28" spans="1:10">
      <c r="A28" s="286" t="s">
        <v>392</v>
      </c>
      <c r="B28" s="21" t="s">
        <v>492</v>
      </c>
      <c r="C28" s="21" t="s">
        <v>436</v>
      </c>
      <c r="D28" s="21" t="s">
        <v>437</v>
      </c>
      <c r="E28" s="175" t="s">
        <v>493</v>
      </c>
      <c r="F28" s="21" t="s">
        <v>439</v>
      </c>
      <c r="G28" s="175" t="s">
        <v>221</v>
      </c>
      <c r="H28" s="21" t="s">
        <v>470</v>
      </c>
      <c r="I28" s="21" t="s">
        <v>441</v>
      </c>
      <c r="J28" s="175" t="s">
        <v>493</v>
      </c>
    </row>
    <row r="29" spans="1:10">
      <c r="A29" s="286" t="s">
        <v>392</v>
      </c>
      <c r="B29" s="21" t="s">
        <v>492</v>
      </c>
      <c r="C29" s="21" t="s">
        <v>436</v>
      </c>
      <c r="D29" s="21" t="s">
        <v>442</v>
      </c>
      <c r="E29" s="175" t="s">
        <v>494</v>
      </c>
      <c r="F29" s="21" t="s">
        <v>439</v>
      </c>
      <c r="G29" s="175" t="s">
        <v>444</v>
      </c>
      <c r="H29" s="21" t="s">
        <v>445</v>
      </c>
      <c r="I29" s="21" t="s">
        <v>441</v>
      </c>
      <c r="J29" s="175" t="s">
        <v>494</v>
      </c>
    </row>
    <row r="30" spans="1:10">
      <c r="A30" s="286" t="s">
        <v>392</v>
      </c>
      <c r="B30" s="21" t="s">
        <v>492</v>
      </c>
      <c r="C30" s="21" t="s">
        <v>436</v>
      </c>
      <c r="D30" s="21" t="s">
        <v>446</v>
      </c>
      <c r="E30" s="175" t="s">
        <v>495</v>
      </c>
      <c r="F30" s="21" t="s">
        <v>439</v>
      </c>
      <c r="G30" s="175" t="s">
        <v>444</v>
      </c>
      <c r="H30" s="21" t="s">
        <v>445</v>
      </c>
      <c r="I30" s="21" t="s">
        <v>441</v>
      </c>
      <c r="J30" s="175" t="s">
        <v>495</v>
      </c>
    </row>
    <row r="31" spans="1:10">
      <c r="A31" s="286" t="s">
        <v>392</v>
      </c>
      <c r="B31" s="21" t="s">
        <v>492</v>
      </c>
      <c r="C31" s="21" t="s">
        <v>448</v>
      </c>
      <c r="D31" s="21" t="s">
        <v>449</v>
      </c>
      <c r="E31" s="175" t="s">
        <v>496</v>
      </c>
      <c r="F31" s="21" t="s">
        <v>465</v>
      </c>
      <c r="G31" s="175" t="s">
        <v>466</v>
      </c>
      <c r="H31" s="21" t="s">
        <v>445</v>
      </c>
      <c r="I31" s="21" t="s">
        <v>441</v>
      </c>
      <c r="J31" s="175" t="s">
        <v>496</v>
      </c>
    </row>
    <row r="32" spans="1:10">
      <c r="A32" s="286" t="s">
        <v>392</v>
      </c>
      <c r="B32" s="21" t="s">
        <v>492</v>
      </c>
      <c r="C32" s="21" t="s">
        <v>455</v>
      </c>
      <c r="D32" s="21" t="s">
        <v>456</v>
      </c>
      <c r="E32" s="175" t="s">
        <v>497</v>
      </c>
      <c r="F32" s="21" t="s">
        <v>439</v>
      </c>
      <c r="G32" s="175" t="s">
        <v>444</v>
      </c>
      <c r="H32" s="21" t="s">
        <v>445</v>
      </c>
      <c r="I32" s="21" t="s">
        <v>441</v>
      </c>
      <c r="J32" s="175" t="s">
        <v>497</v>
      </c>
    </row>
    <row r="33" spans="1:10">
      <c r="A33" s="286" t="s">
        <v>396</v>
      </c>
      <c r="B33" s="21" t="s">
        <v>498</v>
      </c>
      <c r="C33" s="21" t="s">
        <v>436</v>
      </c>
      <c r="D33" s="21" t="s">
        <v>437</v>
      </c>
      <c r="E33" s="175" t="s">
        <v>499</v>
      </c>
      <c r="F33" s="21" t="s">
        <v>439</v>
      </c>
      <c r="G33" s="175" t="s">
        <v>222</v>
      </c>
      <c r="H33" s="21" t="s">
        <v>440</v>
      </c>
      <c r="I33" s="21" t="s">
        <v>441</v>
      </c>
      <c r="J33" s="175" t="s">
        <v>499</v>
      </c>
    </row>
    <row r="34" spans="1:10">
      <c r="A34" s="286" t="s">
        <v>396</v>
      </c>
      <c r="B34" s="21" t="s">
        <v>498</v>
      </c>
      <c r="C34" s="21" t="s">
        <v>436</v>
      </c>
      <c r="D34" s="21" t="s">
        <v>437</v>
      </c>
      <c r="E34" s="175" t="s">
        <v>500</v>
      </c>
      <c r="F34" s="21" t="s">
        <v>439</v>
      </c>
      <c r="G34" s="175" t="s">
        <v>501</v>
      </c>
      <c r="H34" s="21" t="s">
        <v>483</v>
      </c>
      <c r="I34" s="21" t="s">
        <v>441</v>
      </c>
      <c r="J34" s="175" t="s">
        <v>500</v>
      </c>
    </row>
    <row r="35" spans="1:10">
      <c r="A35" s="286" t="s">
        <v>396</v>
      </c>
      <c r="B35" s="21" t="s">
        <v>498</v>
      </c>
      <c r="C35" s="21" t="s">
        <v>448</v>
      </c>
      <c r="D35" s="21" t="s">
        <v>449</v>
      </c>
      <c r="E35" s="175" t="s">
        <v>502</v>
      </c>
      <c r="F35" s="21" t="s">
        <v>439</v>
      </c>
      <c r="G35" s="175" t="s">
        <v>480</v>
      </c>
      <c r="H35" s="21" t="s">
        <v>445</v>
      </c>
      <c r="I35" s="21" t="s">
        <v>441</v>
      </c>
      <c r="J35" s="175" t="s">
        <v>502</v>
      </c>
    </row>
    <row r="36" spans="1:10">
      <c r="A36" s="286" t="s">
        <v>396</v>
      </c>
      <c r="B36" s="21" t="s">
        <v>498</v>
      </c>
      <c r="C36" s="21" t="s">
        <v>448</v>
      </c>
      <c r="D36" s="21" t="s">
        <v>449</v>
      </c>
      <c r="E36" s="175" t="s">
        <v>503</v>
      </c>
      <c r="F36" s="21" t="s">
        <v>439</v>
      </c>
      <c r="G36" s="175" t="s">
        <v>480</v>
      </c>
      <c r="H36" s="21" t="s">
        <v>445</v>
      </c>
      <c r="I36" s="21" t="s">
        <v>441</v>
      </c>
      <c r="J36" s="175" t="s">
        <v>503</v>
      </c>
    </row>
    <row r="37" spans="1:10">
      <c r="A37" s="286" t="s">
        <v>396</v>
      </c>
      <c r="B37" s="21" t="s">
        <v>498</v>
      </c>
      <c r="C37" s="21" t="s">
        <v>455</v>
      </c>
      <c r="D37" s="21" t="s">
        <v>456</v>
      </c>
      <c r="E37" s="175" t="s">
        <v>467</v>
      </c>
      <c r="F37" s="21" t="s">
        <v>439</v>
      </c>
      <c r="G37" s="175" t="s">
        <v>504</v>
      </c>
      <c r="H37" s="21" t="s">
        <v>445</v>
      </c>
      <c r="I37" s="21" t="s">
        <v>441</v>
      </c>
      <c r="J37" s="175" t="s">
        <v>467</v>
      </c>
    </row>
    <row r="38" spans="1:10">
      <c r="A38" s="286" t="s">
        <v>394</v>
      </c>
      <c r="B38" s="21" t="s">
        <v>505</v>
      </c>
      <c r="C38" s="21" t="s">
        <v>436</v>
      </c>
      <c r="D38" s="21" t="s">
        <v>437</v>
      </c>
      <c r="E38" s="175" t="s">
        <v>506</v>
      </c>
      <c r="F38" s="21" t="s">
        <v>460</v>
      </c>
      <c r="G38" s="175" t="s">
        <v>221</v>
      </c>
      <c r="H38" s="21" t="s">
        <v>440</v>
      </c>
      <c r="I38" s="21" t="s">
        <v>441</v>
      </c>
      <c r="J38" s="175" t="s">
        <v>506</v>
      </c>
    </row>
    <row r="39" spans="1:10">
      <c r="A39" s="286" t="s">
        <v>394</v>
      </c>
      <c r="B39" s="21" t="s">
        <v>505</v>
      </c>
      <c r="C39" s="21" t="s">
        <v>436</v>
      </c>
      <c r="D39" s="21" t="s">
        <v>437</v>
      </c>
      <c r="E39" s="175" t="s">
        <v>507</v>
      </c>
      <c r="F39" s="21" t="s">
        <v>439</v>
      </c>
      <c r="G39" s="175" t="s">
        <v>224</v>
      </c>
      <c r="H39" s="21" t="s">
        <v>508</v>
      </c>
      <c r="I39" s="21" t="s">
        <v>441</v>
      </c>
      <c r="J39" s="175" t="s">
        <v>507</v>
      </c>
    </row>
    <row r="40" spans="1:10">
      <c r="A40" s="286" t="s">
        <v>394</v>
      </c>
      <c r="B40" s="21" t="s">
        <v>505</v>
      </c>
      <c r="C40" s="21" t="s">
        <v>436</v>
      </c>
      <c r="D40" s="21" t="s">
        <v>442</v>
      </c>
      <c r="E40" s="175" t="s">
        <v>494</v>
      </c>
      <c r="F40" s="21" t="s">
        <v>439</v>
      </c>
      <c r="G40" s="175" t="s">
        <v>444</v>
      </c>
      <c r="H40" s="21" t="s">
        <v>445</v>
      </c>
      <c r="I40" s="21" t="s">
        <v>441</v>
      </c>
      <c r="J40" s="175" t="s">
        <v>494</v>
      </c>
    </row>
    <row r="41" spans="1:10">
      <c r="A41" s="286" t="s">
        <v>394</v>
      </c>
      <c r="B41" s="21" t="s">
        <v>505</v>
      </c>
      <c r="C41" s="21" t="s">
        <v>448</v>
      </c>
      <c r="D41" s="21" t="s">
        <v>449</v>
      </c>
      <c r="E41" s="175" t="s">
        <v>509</v>
      </c>
      <c r="F41" s="21" t="s">
        <v>460</v>
      </c>
      <c r="G41" s="175" t="s">
        <v>510</v>
      </c>
      <c r="H41" s="21" t="s">
        <v>445</v>
      </c>
      <c r="I41" s="21" t="s">
        <v>490</v>
      </c>
      <c r="J41" s="175" t="s">
        <v>509</v>
      </c>
    </row>
    <row r="42" spans="1:10">
      <c r="A42" s="286" t="s">
        <v>394</v>
      </c>
      <c r="B42" s="21" t="s">
        <v>505</v>
      </c>
      <c r="C42" s="21" t="s">
        <v>455</v>
      </c>
      <c r="D42" s="21" t="s">
        <v>456</v>
      </c>
      <c r="E42" s="175" t="s">
        <v>511</v>
      </c>
      <c r="F42" s="21" t="s">
        <v>439</v>
      </c>
      <c r="G42" s="175" t="s">
        <v>480</v>
      </c>
      <c r="H42" s="21" t="s">
        <v>445</v>
      </c>
      <c r="I42" s="21" t="s">
        <v>441</v>
      </c>
      <c r="J42" s="175" t="s">
        <v>511</v>
      </c>
    </row>
    <row r="43" spans="1:10">
      <c r="A43" s="286" t="s">
        <v>369</v>
      </c>
      <c r="B43" s="21" t="s">
        <v>512</v>
      </c>
      <c r="C43" s="21" t="s">
        <v>436</v>
      </c>
      <c r="D43" s="21" t="s">
        <v>437</v>
      </c>
      <c r="E43" s="175" t="s">
        <v>507</v>
      </c>
      <c r="F43" s="21" t="s">
        <v>439</v>
      </c>
      <c r="G43" s="175" t="s">
        <v>224</v>
      </c>
      <c r="H43" s="21" t="s">
        <v>508</v>
      </c>
      <c r="I43" s="21" t="s">
        <v>441</v>
      </c>
      <c r="J43" s="175" t="s">
        <v>507</v>
      </c>
    </row>
    <row r="44" spans="1:10">
      <c r="A44" s="286" t="s">
        <v>369</v>
      </c>
      <c r="B44" s="21" t="s">
        <v>512</v>
      </c>
      <c r="C44" s="21" t="s">
        <v>436</v>
      </c>
      <c r="D44" s="21" t="s">
        <v>442</v>
      </c>
      <c r="E44" s="175" t="s">
        <v>494</v>
      </c>
      <c r="F44" s="21" t="s">
        <v>439</v>
      </c>
      <c r="G44" s="175" t="s">
        <v>444</v>
      </c>
      <c r="H44" s="21" t="s">
        <v>445</v>
      </c>
      <c r="I44" s="21" t="s">
        <v>441</v>
      </c>
      <c r="J44" s="175" t="s">
        <v>494</v>
      </c>
    </row>
    <row r="45" ht="22.5" spans="1:10">
      <c r="A45" s="286" t="s">
        <v>369</v>
      </c>
      <c r="B45" s="21" t="s">
        <v>512</v>
      </c>
      <c r="C45" s="21" t="s">
        <v>436</v>
      </c>
      <c r="D45" s="21" t="s">
        <v>446</v>
      </c>
      <c r="E45" s="175" t="s">
        <v>513</v>
      </c>
      <c r="F45" s="21" t="s">
        <v>439</v>
      </c>
      <c r="G45" s="175" t="s">
        <v>444</v>
      </c>
      <c r="H45" s="21" t="s">
        <v>514</v>
      </c>
      <c r="I45" s="21" t="s">
        <v>441</v>
      </c>
      <c r="J45" s="175" t="s">
        <v>513</v>
      </c>
    </row>
    <row r="46" spans="1:10">
      <c r="A46" s="286" t="s">
        <v>369</v>
      </c>
      <c r="B46" s="21" t="s">
        <v>512</v>
      </c>
      <c r="C46" s="21" t="s">
        <v>448</v>
      </c>
      <c r="D46" s="21" t="s">
        <v>449</v>
      </c>
      <c r="E46" s="175" t="s">
        <v>515</v>
      </c>
      <c r="F46" s="21" t="s">
        <v>439</v>
      </c>
      <c r="G46" s="175" t="s">
        <v>444</v>
      </c>
      <c r="H46" s="21" t="s">
        <v>445</v>
      </c>
      <c r="I46" s="21" t="s">
        <v>441</v>
      </c>
      <c r="J46" s="175" t="s">
        <v>515</v>
      </c>
    </row>
    <row r="47" spans="1:10">
      <c r="A47" s="286" t="s">
        <v>369</v>
      </c>
      <c r="B47" s="21" t="s">
        <v>512</v>
      </c>
      <c r="C47" s="21" t="s">
        <v>455</v>
      </c>
      <c r="D47" s="21" t="s">
        <v>456</v>
      </c>
      <c r="E47" s="175" t="s">
        <v>467</v>
      </c>
      <c r="F47" s="21" t="s">
        <v>439</v>
      </c>
      <c r="G47" s="175" t="s">
        <v>480</v>
      </c>
      <c r="H47" s="21" t="s">
        <v>445</v>
      </c>
      <c r="I47" s="21" t="s">
        <v>441</v>
      </c>
      <c r="J47" s="175" t="s">
        <v>467</v>
      </c>
    </row>
    <row r="48" spans="1:10">
      <c r="A48" s="286" t="s">
        <v>410</v>
      </c>
      <c r="B48" s="21" t="s">
        <v>516</v>
      </c>
      <c r="C48" s="21" t="s">
        <v>436</v>
      </c>
      <c r="D48" s="21" t="s">
        <v>437</v>
      </c>
      <c r="E48" s="175" t="s">
        <v>517</v>
      </c>
      <c r="F48" s="21" t="s">
        <v>439</v>
      </c>
      <c r="G48" s="175" t="s">
        <v>518</v>
      </c>
      <c r="H48" s="21" t="s">
        <v>519</v>
      </c>
      <c r="I48" s="21" t="s">
        <v>441</v>
      </c>
      <c r="J48" s="175" t="s">
        <v>517</v>
      </c>
    </row>
    <row r="49" spans="1:10">
      <c r="A49" s="286" t="s">
        <v>410</v>
      </c>
      <c r="B49" s="21" t="s">
        <v>516</v>
      </c>
      <c r="C49" s="21" t="s">
        <v>436</v>
      </c>
      <c r="D49" s="21" t="s">
        <v>442</v>
      </c>
      <c r="E49" s="175" t="s">
        <v>520</v>
      </c>
      <c r="F49" s="21" t="s">
        <v>439</v>
      </c>
      <c r="G49" s="175" t="s">
        <v>444</v>
      </c>
      <c r="H49" s="21" t="s">
        <v>445</v>
      </c>
      <c r="I49" s="21" t="s">
        <v>441</v>
      </c>
      <c r="J49" s="175" t="s">
        <v>520</v>
      </c>
    </row>
    <row r="50" spans="1:10">
      <c r="A50" s="286" t="s">
        <v>410</v>
      </c>
      <c r="B50" s="21" t="s">
        <v>516</v>
      </c>
      <c r="C50" s="21" t="s">
        <v>448</v>
      </c>
      <c r="D50" s="21" t="s">
        <v>449</v>
      </c>
      <c r="E50" s="175" t="s">
        <v>521</v>
      </c>
      <c r="F50" s="21" t="s">
        <v>460</v>
      </c>
      <c r="G50" s="175" t="s">
        <v>444</v>
      </c>
      <c r="H50" s="21" t="s">
        <v>445</v>
      </c>
      <c r="I50" s="21" t="s">
        <v>490</v>
      </c>
      <c r="J50" s="175" t="s">
        <v>521</v>
      </c>
    </row>
    <row r="51" spans="1:10">
      <c r="A51" s="286" t="s">
        <v>410</v>
      </c>
      <c r="B51" s="21" t="s">
        <v>516</v>
      </c>
      <c r="C51" s="21" t="s">
        <v>455</v>
      </c>
      <c r="D51" s="21" t="s">
        <v>456</v>
      </c>
      <c r="E51" s="175" t="s">
        <v>467</v>
      </c>
      <c r="F51" s="21" t="s">
        <v>439</v>
      </c>
      <c r="G51" s="175" t="s">
        <v>522</v>
      </c>
      <c r="H51" s="21" t="s">
        <v>445</v>
      </c>
      <c r="I51" s="21" t="s">
        <v>441</v>
      </c>
      <c r="J51" s="175" t="s">
        <v>467</v>
      </c>
    </row>
    <row r="52" spans="1:10">
      <c r="A52" s="286" t="s">
        <v>410</v>
      </c>
      <c r="B52" s="21" t="s">
        <v>516</v>
      </c>
      <c r="C52" s="21" t="s">
        <v>455</v>
      </c>
      <c r="D52" s="21" t="s">
        <v>456</v>
      </c>
      <c r="E52" s="175" t="s">
        <v>491</v>
      </c>
      <c r="F52" s="21" t="s">
        <v>439</v>
      </c>
      <c r="G52" s="175" t="s">
        <v>522</v>
      </c>
      <c r="H52" s="21" t="s">
        <v>445</v>
      </c>
      <c r="I52" s="21" t="s">
        <v>441</v>
      </c>
      <c r="J52" s="175" t="s">
        <v>491</v>
      </c>
    </row>
    <row r="53" ht="33.75" spans="1:10">
      <c r="A53" s="286" t="s">
        <v>386</v>
      </c>
      <c r="B53" s="21" t="s">
        <v>523</v>
      </c>
      <c r="C53" s="21" t="s">
        <v>436</v>
      </c>
      <c r="D53" s="21" t="s">
        <v>437</v>
      </c>
      <c r="E53" s="175" t="s">
        <v>524</v>
      </c>
      <c r="F53" s="21" t="s">
        <v>439</v>
      </c>
      <c r="G53" s="175" t="s">
        <v>222</v>
      </c>
      <c r="H53" s="21" t="s">
        <v>483</v>
      </c>
      <c r="I53" s="21" t="s">
        <v>441</v>
      </c>
      <c r="J53" s="175" t="s">
        <v>524</v>
      </c>
    </row>
    <row r="54" ht="22.5" spans="1:10">
      <c r="A54" s="286" t="s">
        <v>386</v>
      </c>
      <c r="B54" s="21" t="s">
        <v>523</v>
      </c>
      <c r="C54" s="21" t="s">
        <v>436</v>
      </c>
      <c r="D54" s="21" t="s">
        <v>437</v>
      </c>
      <c r="E54" s="175" t="s">
        <v>525</v>
      </c>
      <c r="F54" s="21" t="s">
        <v>439</v>
      </c>
      <c r="G54" s="175" t="s">
        <v>526</v>
      </c>
      <c r="H54" s="21" t="s">
        <v>527</v>
      </c>
      <c r="I54" s="21" t="s">
        <v>441</v>
      </c>
      <c r="J54" s="175" t="s">
        <v>525</v>
      </c>
    </row>
    <row r="55" ht="33.75" spans="1:10">
      <c r="A55" s="286" t="s">
        <v>386</v>
      </c>
      <c r="B55" s="21" t="s">
        <v>523</v>
      </c>
      <c r="C55" s="21" t="s">
        <v>436</v>
      </c>
      <c r="D55" s="21" t="s">
        <v>442</v>
      </c>
      <c r="E55" s="175" t="s">
        <v>528</v>
      </c>
      <c r="F55" s="21" t="s">
        <v>439</v>
      </c>
      <c r="G55" s="175" t="s">
        <v>444</v>
      </c>
      <c r="H55" s="21" t="s">
        <v>445</v>
      </c>
      <c r="I55" s="21" t="s">
        <v>441</v>
      </c>
      <c r="J55" s="175" t="s">
        <v>528</v>
      </c>
    </row>
    <row r="56" ht="22.5" spans="1:10">
      <c r="A56" s="286" t="s">
        <v>386</v>
      </c>
      <c r="B56" s="21" t="s">
        <v>523</v>
      </c>
      <c r="C56" s="21" t="s">
        <v>436</v>
      </c>
      <c r="D56" s="21" t="s">
        <v>446</v>
      </c>
      <c r="E56" s="175" t="s">
        <v>529</v>
      </c>
      <c r="F56" s="21" t="s">
        <v>439</v>
      </c>
      <c r="G56" s="175" t="s">
        <v>444</v>
      </c>
      <c r="H56" s="21" t="s">
        <v>445</v>
      </c>
      <c r="I56" s="21" t="s">
        <v>441</v>
      </c>
      <c r="J56" s="175" t="s">
        <v>529</v>
      </c>
    </row>
    <row r="57" ht="33.75" spans="1:10">
      <c r="A57" s="286" t="s">
        <v>386</v>
      </c>
      <c r="B57" s="21" t="s">
        <v>523</v>
      </c>
      <c r="C57" s="21" t="s">
        <v>436</v>
      </c>
      <c r="D57" s="21" t="s">
        <v>446</v>
      </c>
      <c r="E57" s="175" t="s">
        <v>530</v>
      </c>
      <c r="F57" s="21" t="s">
        <v>439</v>
      </c>
      <c r="G57" s="175" t="s">
        <v>444</v>
      </c>
      <c r="H57" s="21" t="s">
        <v>445</v>
      </c>
      <c r="I57" s="21" t="s">
        <v>441</v>
      </c>
      <c r="J57" s="175" t="s">
        <v>530</v>
      </c>
    </row>
    <row r="58" ht="22.5" spans="1:10">
      <c r="A58" s="286" t="s">
        <v>386</v>
      </c>
      <c r="B58" s="21" t="s">
        <v>523</v>
      </c>
      <c r="C58" s="21" t="s">
        <v>448</v>
      </c>
      <c r="D58" s="21" t="s">
        <v>531</v>
      </c>
      <c r="E58" s="175" t="s">
        <v>532</v>
      </c>
      <c r="F58" s="21" t="s">
        <v>439</v>
      </c>
      <c r="G58" s="175" t="s">
        <v>533</v>
      </c>
      <c r="H58" s="21" t="s">
        <v>508</v>
      </c>
      <c r="I58" s="21" t="s">
        <v>441</v>
      </c>
      <c r="J58" s="175" t="s">
        <v>532</v>
      </c>
    </row>
    <row r="59" ht="33.75" spans="1:10">
      <c r="A59" s="286" t="s">
        <v>386</v>
      </c>
      <c r="B59" s="21" t="s">
        <v>523</v>
      </c>
      <c r="C59" s="21" t="s">
        <v>448</v>
      </c>
      <c r="D59" s="21" t="s">
        <v>449</v>
      </c>
      <c r="E59" s="175" t="s">
        <v>534</v>
      </c>
      <c r="F59" s="21" t="s">
        <v>460</v>
      </c>
      <c r="G59" s="175" t="s">
        <v>535</v>
      </c>
      <c r="H59" s="21" t="s">
        <v>440</v>
      </c>
      <c r="I59" s="21" t="s">
        <v>441</v>
      </c>
      <c r="J59" s="175" t="s">
        <v>534</v>
      </c>
    </row>
    <row r="60" ht="33.75" spans="1:10">
      <c r="A60" s="286" t="s">
        <v>386</v>
      </c>
      <c r="B60" s="21" t="s">
        <v>523</v>
      </c>
      <c r="C60" s="21" t="s">
        <v>448</v>
      </c>
      <c r="D60" s="21" t="s">
        <v>536</v>
      </c>
      <c r="E60" s="175" t="s">
        <v>537</v>
      </c>
      <c r="F60" s="21" t="s">
        <v>460</v>
      </c>
      <c r="G60" s="175" t="s">
        <v>535</v>
      </c>
      <c r="H60" s="21" t="s">
        <v>440</v>
      </c>
      <c r="I60" s="21" t="s">
        <v>441</v>
      </c>
      <c r="J60" s="175" t="s">
        <v>537</v>
      </c>
    </row>
    <row r="61" spans="1:10">
      <c r="A61" s="286" t="s">
        <v>386</v>
      </c>
      <c r="B61" s="21" t="s">
        <v>523</v>
      </c>
      <c r="C61" s="21" t="s">
        <v>455</v>
      </c>
      <c r="D61" s="21" t="s">
        <v>456</v>
      </c>
      <c r="E61" s="175" t="s">
        <v>467</v>
      </c>
      <c r="F61" s="21" t="s">
        <v>439</v>
      </c>
      <c r="G61" s="175" t="s">
        <v>480</v>
      </c>
      <c r="H61" s="21" t="s">
        <v>445</v>
      </c>
      <c r="I61" s="21" t="s">
        <v>441</v>
      </c>
      <c r="J61" s="175" t="s">
        <v>467</v>
      </c>
    </row>
    <row r="62" spans="1:10">
      <c r="A62" s="286" t="s">
        <v>367</v>
      </c>
      <c r="B62" s="21" t="s">
        <v>538</v>
      </c>
      <c r="C62" s="21" t="s">
        <v>436</v>
      </c>
      <c r="D62" s="21" t="s">
        <v>437</v>
      </c>
      <c r="E62" s="175" t="s">
        <v>539</v>
      </c>
      <c r="F62" s="21" t="s">
        <v>439</v>
      </c>
      <c r="G62" s="175" t="s">
        <v>222</v>
      </c>
      <c r="H62" s="21" t="s">
        <v>483</v>
      </c>
      <c r="I62" s="21" t="s">
        <v>441</v>
      </c>
      <c r="J62" s="175" t="s">
        <v>539</v>
      </c>
    </row>
    <row r="63" ht="22.5" spans="1:10">
      <c r="A63" s="286" t="s">
        <v>367</v>
      </c>
      <c r="B63" s="21" t="s">
        <v>538</v>
      </c>
      <c r="C63" s="21" t="s">
        <v>436</v>
      </c>
      <c r="D63" s="21" t="s">
        <v>442</v>
      </c>
      <c r="E63" s="175" t="s">
        <v>443</v>
      </c>
      <c r="F63" s="21" t="s">
        <v>439</v>
      </c>
      <c r="G63" s="175" t="s">
        <v>444</v>
      </c>
      <c r="H63" s="21" t="s">
        <v>445</v>
      </c>
      <c r="I63" s="21" t="s">
        <v>441</v>
      </c>
      <c r="J63" s="175" t="s">
        <v>443</v>
      </c>
    </row>
    <row r="64" ht="22.5" spans="1:10">
      <c r="A64" s="286" t="s">
        <v>367</v>
      </c>
      <c r="B64" s="21" t="s">
        <v>538</v>
      </c>
      <c r="C64" s="21" t="s">
        <v>436</v>
      </c>
      <c r="D64" s="21" t="s">
        <v>446</v>
      </c>
      <c r="E64" s="175" t="s">
        <v>447</v>
      </c>
      <c r="F64" s="21" t="s">
        <v>439</v>
      </c>
      <c r="G64" s="175" t="s">
        <v>444</v>
      </c>
      <c r="H64" s="21" t="s">
        <v>445</v>
      </c>
      <c r="I64" s="21" t="s">
        <v>441</v>
      </c>
      <c r="J64" s="175" t="s">
        <v>447</v>
      </c>
    </row>
    <row r="65" spans="1:10">
      <c r="A65" s="286" t="s">
        <v>367</v>
      </c>
      <c r="B65" s="21" t="s">
        <v>538</v>
      </c>
      <c r="C65" s="21" t="s">
        <v>448</v>
      </c>
      <c r="D65" s="21" t="s">
        <v>451</v>
      </c>
      <c r="E65" s="175" t="s">
        <v>452</v>
      </c>
      <c r="F65" s="21" t="s">
        <v>439</v>
      </c>
      <c r="G65" s="175" t="s">
        <v>501</v>
      </c>
      <c r="H65" s="21" t="s">
        <v>454</v>
      </c>
      <c r="I65" s="21" t="s">
        <v>441</v>
      </c>
      <c r="J65" s="175" t="s">
        <v>452</v>
      </c>
    </row>
    <row r="66" spans="1:10">
      <c r="A66" s="286" t="s">
        <v>367</v>
      </c>
      <c r="B66" s="21" t="s">
        <v>538</v>
      </c>
      <c r="C66" s="21" t="s">
        <v>455</v>
      </c>
      <c r="D66" s="21" t="s">
        <v>456</v>
      </c>
      <c r="E66" s="175" t="s">
        <v>457</v>
      </c>
      <c r="F66" s="21" t="s">
        <v>439</v>
      </c>
      <c r="G66" s="175" t="s">
        <v>480</v>
      </c>
      <c r="H66" s="21" t="s">
        <v>445</v>
      </c>
      <c r="I66" s="21" t="s">
        <v>441</v>
      </c>
      <c r="J66" s="175" t="s">
        <v>457</v>
      </c>
    </row>
    <row r="67" spans="1:10">
      <c r="A67" s="286" t="s">
        <v>422</v>
      </c>
      <c r="B67" s="21" t="s">
        <v>540</v>
      </c>
      <c r="C67" s="21" t="s">
        <v>436</v>
      </c>
      <c r="D67" s="21" t="s">
        <v>437</v>
      </c>
      <c r="E67" s="175" t="s">
        <v>541</v>
      </c>
      <c r="F67" s="21" t="s">
        <v>460</v>
      </c>
      <c r="G67" s="175" t="s">
        <v>542</v>
      </c>
      <c r="H67" s="21" t="s">
        <v>440</v>
      </c>
      <c r="I67" s="21" t="s">
        <v>441</v>
      </c>
      <c r="J67" s="175" t="s">
        <v>541</v>
      </c>
    </row>
    <row r="68" ht="22.5" spans="1:10">
      <c r="A68" s="286" t="s">
        <v>422</v>
      </c>
      <c r="B68" s="21" t="s">
        <v>540</v>
      </c>
      <c r="C68" s="21" t="s">
        <v>448</v>
      </c>
      <c r="D68" s="21" t="s">
        <v>449</v>
      </c>
      <c r="E68" s="175" t="s">
        <v>543</v>
      </c>
      <c r="F68" s="21" t="s">
        <v>439</v>
      </c>
      <c r="G68" s="175" t="s">
        <v>504</v>
      </c>
      <c r="H68" s="21" t="s">
        <v>445</v>
      </c>
      <c r="I68" s="21" t="s">
        <v>441</v>
      </c>
      <c r="J68" s="175" t="s">
        <v>543</v>
      </c>
    </row>
    <row r="69" spans="1:10">
      <c r="A69" s="286" t="s">
        <v>422</v>
      </c>
      <c r="B69" s="21" t="s">
        <v>540</v>
      </c>
      <c r="C69" s="21" t="s">
        <v>448</v>
      </c>
      <c r="D69" s="21" t="s">
        <v>449</v>
      </c>
      <c r="E69" s="175" t="s">
        <v>544</v>
      </c>
      <c r="F69" s="21" t="s">
        <v>439</v>
      </c>
      <c r="G69" s="175" t="s">
        <v>480</v>
      </c>
      <c r="H69" s="21" t="s">
        <v>445</v>
      </c>
      <c r="I69" s="21" t="s">
        <v>441</v>
      </c>
      <c r="J69" s="175" t="s">
        <v>544</v>
      </c>
    </row>
    <row r="70" spans="1:10">
      <c r="A70" s="286" t="s">
        <v>422</v>
      </c>
      <c r="B70" s="21" t="s">
        <v>540</v>
      </c>
      <c r="C70" s="21" t="s">
        <v>455</v>
      </c>
      <c r="D70" s="21" t="s">
        <v>456</v>
      </c>
      <c r="E70" s="175" t="s">
        <v>467</v>
      </c>
      <c r="F70" s="21" t="s">
        <v>439</v>
      </c>
      <c r="G70" s="175" t="s">
        <v>504</v>
      </c>
      <c r="H70" s="21" t="s">
        <v>445</v>
      </c>
      <c r="I70" s="21" t="s">
        <v>441</v>
      </c>
      <c r="J70" s="175" t="s">
        <v>467</v>
      </c>
    </row>
    <row r="71" spans="1:10">
      <c r="A71" s="286" t="s">
        <v>422</v>
      </c>
      <c r="B71" s="21" t="s">
        <v>540</v>
      </c>
      <c r="C71" s="21" t="s">
        <v>455</v>
      </c>
      <c r="D71" s="21" t="s">
        <v>456</v>
      </c>
      <c r="E71" s="175" t="s">
        <v>491</v>
      </c>
      <c r="F71" s="21" t="s">
        <v>439</v>
      </c>
      <c r="G71" s="175" t="s">
        <v>504</v>
      </c>
      <c r="H71" s="21" t="s">
        <v>445</v>
      </c>
      <c r="I71" s="21" t="s">
        <v>441</v>
      </c>
      <c r="J71" s="175" t="s">
        <v>491</v>
      </c>
    </row>
    <row r="72" ht="22.5" spans="1:10">
      <c r="A72" s="286" t="s">
        <v>363</v>
      </c>
      <c r="B72" s="21" t="s">
        <v>545</v>
      </c>
      <c r="C72" s="21" t="s">
        <v>436</v>
      </c>
      <c r="D72" s="21" t="s">
        <v>437</v>
      </c>
      <c r="E72" s="175" t="s">
        <v>546</v>
      </c>
      <c r="F72" s="21" t="s">
        <v>439</v>
      </c>
      <c r="G72" s="175" t="s">
        <v>222</v>
      </c>
      <c r="H72" s="21" t="s">
        <v>440</v>
      </c>
      <c r="I72" s="21" t="s">
        <v>441</v>
      </c>
      <c r="J72" s="175" t="s">
        <v>546</v>
      </c>
    </row>
    <row r="73" spans="1:10">
      <c r="A73" s="286" t="s">
        <v>363</v>
      </c>
      <c r="B73" s="21" t="s">
        <v>545</v>
      </c>
      <c r="C73" s="21" t="s">
        <v>436</v>
      </c>
      <c r="D73" s="21" t="s">
        <v>437</v>
      </c>
      <c r="E73" s="175" t="s">
        <v>547</v>
      </c>
      <c r="F73" s="21" t="s">
        <v>439</v>
      </c>
      <c r="G73" s="175" t="s">
        <v>548</v>
      </c>
      <c r="H73" s="21" t="s">
        <v>508</v>
      </c>
      <c r="I73" s="21" t="s">
        <v>441</v>
      </c>
      <c r="J73" s="175" t="s">
        <v>547</v>
      </c>
    </row>
    <row r="74" spans="1:10">
      <c r="A74" s="286" t="s">
        <v>363</v>
      </c>
      <c r="B74" s="21" t="s">
        <v>545</v>
      </c>
      <c r="C74" s="21" t="s">
        <v>436</v>
      </c>
      <c r="D74" s="21" t="s">
        <v>442</v>
      </c>
      <c r="E74" s="175" t="s">
        <v>520</v>
      </c>
      <c r="F74" s="21" t="s">
        <v>439</v>
      </c>
      <c r="G74" s="175" t="s">
        <v>444</v>
      </c>
      <c r="H74" s="21" t="s">
        <v>445</v>
      </c>
      <c r="I74" s="21" t="s">
        <v>441</v>
      </c>
      <c r="J74" s="175" t="s">
        <v>520</v>
      </c>
    </row>
    <row r="75" spans="1:10">
      <c r="A75" s="286" t="s">
        <v>363</v>
      </c>
      <c r="B75" s="21" t="s">
        <v>545</v>
      </c>
      <c r="C75" s="21" t="s">
        <v>448</v>
      </c>
      <c r="D75" s="21" t="s">
        <v>449</v>
      </c>
      <c r="E75" s="175" t="s">
        <v>549</v>
      </c>
      <c r="F75" s="21" t="s">
        <v>439</v>
      </c>
      <c r="G75" s="175" t="s">
        <v>480</v>
      </c>
      <c r="H75" s="21" t="s">
        <v>445</v>
      </c>
      <c r="I75" s="21" t="s">
        <v>441</v>
      </c>
      <c r="J75" s="175" t="s">
        <v>549</v>
      </c>
    </row>
    <row r="76" spans="1:10">
      <c r="A76" s="286" t="s">
        <v>363</v>
      </c>
      <c r="B76" s="21" t="s">
        <v>545</v>
      </c>
      <c r="C76" s="21" t="s">
        <v>455</v>
      </c>
      <c r="D76" s="21" t="s">
        <v>456</v>
      </c>
      <c r="E76" s="175" t="s">
        <v>467</v>
      </c>
      <c r="F76" s="21" t="s">
        <v>439</v>
      </c>
      <c r="G76" s="175" t="s">
        <v>504</v>
      </c>
      <c r="H76" s="21" t="s">
        <v>445</v>
      </c>
      <c r="I76" s="21" t="s">
        <v>441</v>
      </c>
      <c r="J76" s="175" t="s">
        <v>467</v>
      </c>
    </row>
    <row r="77" spans="1:10">
      <c r="A77" s="286" t="s">
        <v>420</v>
      </c>
      <c r="B77" s="21" t="s">
        <v>550</v>
      </c>
      <c r="C77" s="21" t="s">
        <v>436</v>
      </c>
      <c r="D77" s="21" t="s">
        <v>437</v>
      </c>
      <c r="E77" s="175" t="s">
        <v>551</v>
      </c>
      <c r="F77" s="21" t="s">
        <v>460</v>
      </c>
      <c r="G77" s="175" t="s">
        <v>221</v>
      </c>
      <c r="H77" s="21" t="s">
        <v>440</v>
      </c>
      <c r="I77" s="21" t="s">
        <v>441</v>
      </c>
      <c r="J77" s="175" t="s">
        <v>551</v>
      </c>
    </row>
    <row r="78" spans="1:10">
      <c r="A78" s="286" t="s">
        <v>420</v>
      </c>
      <c r="B78" s="21" t="s">
        <v>550</v>
      </c>
      <c r="C78" s="21" t="s">
        <v>436</v>
      </c>
      <c r="D78" s="21" t="s">
        <v>446</v>
      </c>
      <c r="E78" s="175" t="s">
        <v>552</v>
      </c>
      <c r="F78" s="21" t="s">
        <v>460</v>
      </c>
      <c r="G78" s="175" t="s">
        <v>553</v>
      </c>
      <c r="H78" s="21" t="s">
        <v>440</v>
      </c>
      <c r="I78" s="21" t="s">
        <v>441</v>
      </c>
      <c r="J78" s="175" t="s">
        <v>552</v>
      </c>
    </row>
    <row r="79" ht="22.5" spans="1:10">
      <c r="A79" s="286" t="s">
        <v>420</v>
      </c>
      <c r="B79" s="21" t="s">
        <v>550</v>
      </c>
      <c r="C79" s="21" t="s">
        <v>448</v>
      </c>
      <c r="D79" s="21" t="s">
        <v>449</v>
      </c>
      <c r="E79" s="175" t="s">
        <v>554</v>
      </c>
      <c r="F79" s="21" t="s">
        <v>460</v>
      </c>
      <c r="G79" s="175" t="s">
        <v>555</v>
      </c>
      <c r="H79" s="21" t="s">
        <v>556</v>
      </c>
      <c r="I79" s="21" t="s">
        <v>490</v>
      </c>
      <c r="J79" s="175" t="s">
        <v>554</v>
      </c>
    </row>
    <row r="80" spans="1:10">
      <c r="A80" s="286" t="s">
        <v>420</v>
      </c>
      <c r="B80" s="21" t="s">
        <v>550</v>
      </c>
      <c r="C80" s="21" t="s">
        <v>455</v>
      </c>
      <c r="D80" s="21" t="s">
        <v>456</v>
      </c>
      <c r="E80" s="175" t="s">
        <v>491</v>
      </c>
      <c r="F80" s="21" t="s">
        <v>439</v>
      </c>
      <c r="G80" s="175" t="s">
        <v>480</v>
      </c>
      <c r="H80" s="21" t="s">
        <v>556</v>
      </c>
      <c r="I80" s="21" t="s">
        <v>441</v>
      </c>
      <c r="J80" s="175" t="s">
        <v>491</v>
      </c>
    </row>
    <row r="81" spans="1:10">
      <c r="A81" s="286" t="s">
        <v>404</v>
      </c>
      <c r="B81" s="21" t="s">
        <v>557</v>
      </c>
      <c r="C81" s="21" t="s">
        <v>436</v>
      </c>
      <c r="D81" s="21" t="s">
        <v>437</v>
      </c>
      <c r="E81" s="175" t="s">
        <v>558</v>
      </c>
      <c r="F81" s="21" t="s">
        <v>439</v>
      </c>
      <c r="G81" s="175" t="s">
        <v>221</v>
      </c>
      <c r="H81" s="21" t="s">
        <v>440</v>
      </c>
      <c r="I81" s="21" t="s">
        <v>441</v>
      </c>
      <c r="J81" s="175" t="s">
        <v>558</v>
      </c>
    </row>
    <row r="82" spans="1:10">
      <c r="A82" s="286" t="s">
        <v>404</v>
      </c>
      <c r="B82" s="21" t="s">
        <v>557</v>
      </c>
      <c r="C82" s="21" t="s">
        <v>436</v>
      </c>
      <c r="D82" s="21" t="s">
        <v>442</v>
      </c>
      <c r="E82" s="175" t="s">
        <v>559</v>
      </c>
      <c r="F82" s="21" t="s">
        <v>439</v>
      </c>
      <c r="G82" s="175" t="s">
        <v>444</v>
      </c>
      <c r="H82" s="21" t="s">
        <v>445</v>
      </c>
      <c r="I82" s="21" t="s">
        <v>441</v>
      </c>
      <c r="J82" s="175" t="s">
        <v>559</v>
      </c>
    </row>
    <row r="83" spans="1:10">
      <c r="A83" s="286" t="s">
        <v>404</v>
      </c>
      <c r="B83" s="21" t="s">
        <v>557</v>
      </c>
      <c r="C83" s="21" t="s">
        <v>436</v>
      </c>
      <c r="D83" s="21" t="s">
        <v>446</v>
      </c>
      <c r="E83" s="175" t="s">
        <v>560</v>
      </c>
      <c r="F83" s="21" t="s">
        <v>439</v>
      </c>
      <c r="G83" s="175" t="s">
        <v>444</v>
      </c>
      <c r="H83" s="21" t="s">
        <v>445</v>
      </c>
      <c r="I83" s="21" t="s">
        <v>441</v>
      </c>
      <c r="J83" s="175" t="s">
        <v>560</v>
      </c>
    </row>
    <row r="84" ht="22.5" spans="1:10">
      <c r="A84" s="286" t="s">
        <v>404</v>
      </c>
      <c r="B84" s="21" t="s">
        <v>557</v>
      </c>
      <c r="C84" s="21" t="s">
        <v>448</v>
      </c>
      <c r="D84" s="21" t="s">
        <v>449</v>
      </c>
      <c r="E84" s="175" t="s">
        <v>561</v>
      </c>
      <c r="F84" s="21" t="s">
        <v>439</v>
      </c>
      <c r="G84" s="175" t="s">
        <v>510</v>
      </c>
      <c r="H84" s="21" t="s">
        <v>445</v>
      </c>
      <c r="I84" s="21" t="s">
        <v>441</v>
      </c>
      <c r="J84" s="175" t="s">
        <v>561</v>
      </c>
    </row>
    <row r="85" spans="1:10">
      <c r="A85" s="286" t="s">
        <v>404</v>
      </c>
      <c r="B85" s="21" t="s">
        <v>557</v>
      </c>
      <c r="C85" s="21" t="s">
        <v>455</v>
      </c>
      <c r="D85" s="21" t="s">
        <v>456</v>
      </c>
      <c r="E85" s="175" t="s">
        <v>491</v>
      </c>
      <c r="F85" s="21" t="s">
        <v>439</v>
      </c>
      <c r="G85" s="175" t="s">
        <v>510</v>
      </c>
      <c r="H85" s="21" t="s">
        <v>445</v>
      </c>
      <c r="I85" s="21" t="s">
        <v>441</v>
      </c>
      <c r="J85" s="175" t="s">
        <v>491</v>
      </c>
    </row>
    <row r="86" spans="1:10">
      <c r="A86" s="286" t="s">
        <v>406</v>
      </c>
      <c r="B86" s="21" t="s">
        <v>562</v>
      </c>
      <c r="C86" s="21" t="s">
        <v>436</v>
      </c>
      <c r="D86" s="21" t="s">
        <v>437</v>
      </c>
      <c r="E86" s="175" t="s">
        <v>563</v>
      </c>
      <c r="F86" s="21" t="s">
        <v>460</v>
      </c>
      <c r="G86" s="175" t="s">
        <v>221</v>
      </c>
      <c r="H86" s="21" t="s">
        <v>440</v>
      </c>
      <c r="I86" s="21" t="s">
        <v>441</v>
      </c>
      <c r="J86" s="175" t="s">
        <v>563</v>
      </c>
    </row>
    <row r="87" spans="1:10">
      <c r="A87" s="286" t="s">
        <v>406</v>
      </c>
      <c r="B87" s="21" t="s">
        <v>562</v>
      </c>
      <c r="C87" s="21" t="s">
        <v>436</v>
      </c>
      <c r="D87" s="21" t="s">
        <v>437</v>
      </c>
      <c r="E87" s="175" t="s">
        <v>564</v>
      </c>
      <c r="F87" s="21" t="s">
        <v>439</v>
      </c>
      <c r="G87" s="175" t="s">
        <v>565</v>
      </c>
      <c r="H87" s="21" t="s">
        <v>508</v>
      </c>
      <c r="I87" s="21" t="s">
        <v>441</v>
      </c>
      <c r="J87" s="175" t="s">
        <v>564</v>
      </c>
    </row>
    <row r="88" spans="1:10">
      <c r="A88" s="286" t="s">
        <v>406</v>
      </c>
      <c r="B88" s="21" t="s">
        <v>562</v>
      </c>
      <c r="C88" s="21" t="s">
        <v>448</v>
      </c>
      <c r="D88" s="21" t="s">
        <v>449</v>
      </c>
      <c r="E88" s="175" t="s">
        <v>566</v>
      </c>
      <c r="F88" s="21" t="s">
        <v>439</v>
      </c>
      <c r="G88" s="175" t="s">
        <v>444</v>
      </c>
      <c r="H88" s="21" t="s">
        <v>445</v>
      </c>
      <c r="I88" s="21" t="s">
        <v>441</v>
      </c>
      <c r="J88" s="175" t="s">
        <v>566</v>
      </c>
    </row>
    <row r="89" spans="1:10">
      <c r="A89" s="286" t="s">
        <v>406</v>
      </c>
      <c r="B89" s="21" t="s">
        <v>562</v>
      </c>
      <c r="C89" s="21" t="s">
        <v>455</v>
      </c>
      <c r="D89" s="21" t="s">
        <v>456</v>
      </c>
      <c r="E89" s="175" t="s">
        <v>467</v>
      </c>
      <c r="F89" s="21" t="s">
        <v>439</v>
      </c>
      <c r="G89" s="175" t="s">
        <v>444</v>
      </c>
      <c r="H89" s="21" t="s">
        <v>445</v>
      </c>
      <c r="I89" s="21" t="s">
        <v>441</v>
      </c>
      <c r="J89" s="175" t="s">
        <v>467</v>
      </c>
    </row>
    <row r="90" spans="1:10">
      <c r="A90" s="286" t="s">
        <v>388</v>
      </c>
      <c r="B90" s="21" t="s">
        <v>567</v>
      </c>
      <c r="C90" s="21" t="s">
        <v>436</v>
      </c>
      <c r="D90" s="21" t="s">
        <v>437</v>
      </c>
      <c r="E90" s="175" t="s">
        <v>568</v>
      </c>
      <c r="F90" s="21" t="s">
        <v>439</v>
      </c>
      <c r="G90" s="175" t="s">
        <v>221</v>
      </c>
      <c r="H90" s="21" t="s">
        <v>483</v>
      </c>
      <c r="I90" s="21" t="s">
        <v>441</v>
      </c>
      <c r="J90" s="175" t="s">
        <v>568</v>
      </c>
    </row>
    <row r="91" ht="22.5" spans="1:10">
      <c r="A91" s="286" t="s">
        <v>388</v>
      </c>
      <c r="B91" s="21" t="s">
        <v>567</v>
      </c>
      <c r="C91" s="21" t="s">
        <v>436</v>
      </c>
      <c r="D91" s="21" t="s">
        <v>437</v>
      </c>
      <c r="E91" s="175" t="s">
        <v>569</v>
      </c>
      <c r="F91" s="21" t="s">
        <v>439</v>
      </c>
      <c r="G91" s="175" t="s">
        <v>221</v>
      </c>
      <c r="H91" s="21" t="s">
        <v>483</v>
      </c>
      <c r="I91" s="21" t="s">
        <v>441</v>
      </c>
      <c r="J91" s="175" t="s">
        <v>569</v>
      </c>
    </row>
    <row r="92" ht="22.5" spans="1:10">
      <c r="A92" s="286" t="s">
        <v>388</v>
      </c>
      <c r="B92" s="21" t="s">
        <v>567</v>
      </c>
      <c r="C92" s="21" t="s">
        <v>436</v>
      </c>
      <c r="D92" s="21" t="s">
        <v>442</v>
      </c>
      <c r="E92" s="175" t="s">
        <v>443</v>
      </c>
      <c r="F92" s="21" t="s">
        <v>439</v>
      </c>
      <c r="G92" s="175" t="s">
        <v>444</v>
      </c>
      <c r="H92" s="21" t="s">
        <v>445</v>
      </c>
      <c r="I92" s="21" t="s">
        <v>441</v>
      </c>
      <c r="J92" s="175" t="s">
        <v>443</v>
      </c>
    </row>
    <row r="93" ht="22.5" spans="1:10">
      <c r="A93" s="286" t="s">
        <v>388</v>
      </c>
      <c r="B93" s="21" t="s">
        <v>567</v>
      </c>
      <c r="C93" s="21" t="s">
        <v>436</v>
      </c>
      <c r="D93" s="21" t="s">
        <v>446</v>
      </c>
      <c r="E93" s="175" t="s">
        <v>447</v>
      </c>
      <c r="F93" s="21" t="s">
        <v>439</v>
      </c>
      <c r="G93" s="175" t="s">
        <v>444</v>
      </c>
      <c r="H93" s="21" t="s">
        <v>445</v>
      </c>
      <c r="I93" s="21" t="s">
        <v>441</v>
      </c>
      <c r="J93" s="175" t="s">
        <v>447</v>
      </c>
    </row>
    <row r="94" spans="1:10">
      <c r="A94" s="286" t="s">
        <v>388</v>
      </c>
      <c r="B94" s="21" t="s">
        <v>567</v>
      </c>
      <c r="C94" s="21" t="s">
        <v>448</v>
      </c>
      <c r="D94" s="21" t="s">
        <v>531</v>
      </c>
      <c r="E94" s="175" t="s">
        <v>570</v>
      </c>
      <c r="F94" s="21" t="s">
        <v>439</v>
      </c>
      <c r="G94" s="175" t="s">
        <v>571</v>
      </c>
      <c r="H94" s="21" t="s">
        <v>572</v>
      </c>
      <c r="I94" s="21" t="s">
        <v>441</v>
      </c>
      <c r="J94" s="175" t="s">
        <v>573</v>
      </c>
    </row>
    <row r="95" spans="1:10">
      <c r="A95" s="286" t="s">
        <v>388</v>
      </c>
      <c r="B95" s="21" t="s">
        <v>567</v>
      </c>
      <c r="C95" s="21" t="s">
        <v>448</v>
      </c>
      <c r="D95" s="21" t="s">
        <v>531</v>
      </c>
      <c r="E95" s="175" t="s">
        <v>574</v>
      </c>
      <c r="F95" s="21" t="s">
        <v>439</v>
      </c>
      <c r="G95" s="175" t="s">
        <v>575</v>
      </c>
      <c r="H95" s="21" t="s">
        <v>485</v>
      </c>
      <c r="I95" s="21" t="s">
        <v>441</v>
      </c>
      <c r="J95" s="175" t="s">
        <v>574</v>
      </c>
    </row>
    <row r="96" spans="1:10">
      <c r="A96" s="286" t="s">
        <v>388</v>
      </c>
      <c r="B96" s="21" t="s">
        <v>567</v>
      </c>
      <c r="C96" s="21" t="s">
        <v>448</v>
      </c>
      <c r="D96" s="21" t="s">
        <v>451</v>
      </c>
      <c r="E96" s="175" t="s">
        <v>452</v>
      </c>
      <c r="F96" s="21" t="s">
        <v>439</v>
      </c>
      <c r="G96" s="175" t="s">
        <v>548</v>
      </c>
      <c r="H96" s="21" t="s">
        <v>454</v>
      </c>
      <c r="I96" s="21" t="s">
        <v>441</v>
      </c>
      <c r="J96" s="175" t="s">
        <v>452</v>
      </c>
    </row>
    <row r="97" spans="1:10">
      <c r="A97" s="286" t="s">
        <v>388</v>
      </c>
      <c r="B97" s="21" t="s">
        <v>567</v>
      </c>
      <c r="C97" s="21" t="s">
        <v>448</v>
      </c>
      <c r="D97" s="21" t="s">
        <v>451</v>
      </c>
      <c r="E97" s="175" t="s">
        <v>576</v>
      </c>
      <c r="F97" s="21" t="s">
        <v>465</v>
      </c>
      <c r="G97" s="175" t="s">
        <v>224</v>
      </c>
      <c r="H97" s="21" t="s">
        <v>454</v>
      </c>
      <c r="I97" s="21" t="s">
        <v>441</v>
      </c>
      <c r="J97" s="175" t="s">
        <v>576</v>
      </c>
    </row>
    <row r="98" spans="1:10">
      <c r="A98" s="286" t="s">
        <v>388</v>
      </c>
      <c r="B98" s="21" t="s">
        <v>567</v>
      </c>
      <c r="C98" s="21" t="s">
        <v>455</v>
      </c>
      <c r="D98" s="21" t="s">
        <v>456</v>
      </c>
      <c r="E98" s="175" t="s">
        <v>467</v>
      </c>
      <c r="F98" s="21" t="s">
        <v>439</v>
      </c>
      <c r="G98" s="175" t="s">
        <v>480</v>
      </c>
      <c r="H98" s="21" t="s">
        <v>445</v>
      </c>
      <c r="I98" s="21" t="s">
        <v>441</v>
      </c>
      <c r="J98" s="175" t="s">
        <v>467</v>
      </c>
    </row>
    <row r="99" spans="1:10">
      <c r="A99" s="286" t="s">
        <v>408</v>
      </c>
      <c r="B99" s="21" t="s">
        <v>577</v>
      </c>
      <c r="C99" s="21" t="s">
        <v>436</v>
      </c>
      <c r="D99" s="21" t="s">
        <v>437</v>
      </c>
      <c r="E99" s="175" t="s">
        <v>578</v>
      </c>
      <c r="F99" s="21" t="s">
        <v>439</v>
      </c>
      <c r="G99" s="175" t="s">
        <v>501</v>
      </c>
      <c r="H99" s="21" t="s">
        <v>440</v>
      </c>
      <c r="I99" s="21" t="s">
        <v>441</v>
      </c>
      <c r="J99" s="175" t="s">
        <v>578</v>
      </c>
    </row>
    <row r="100" spans="1:10">
      <c r="A100" s="286" t="s">
        <v>408</v>
      </c>
      <c r="B100" s="21" t="s">
        <v>577</v>
      </c>
      <c r="C100" s="21" t="s">
        <v>436</v>
      </c>
      <c r="D100" s="21" t="s">
        <v>437</v>
      </c>
      <c r="E100" s="175" t="s">
        <v>579</v>
      </c>
      <c r="F100" s="21" t="s">
        <v>439</v>
      </c>
      <c r="G100" s="175" t="s">
        <v>224</v>
      </c>
      <c r="H100" s="21" t="s">
        <v>508</v>
      </c>
      <c r="I100" s="21" t="s">
        <v>441</v>
      </c>
      <c r="J100" s="175" t="s">
        <v>579</v>
      </c>
    </row>
    <row r="101" ht="22.5" spans="1:10">
      <c r="A101" s="286" t="s">
        <v>408</v>
      </c>
      <c r="B101" s="21" t="s">
        <v>577</v>
      </c>
      <c r="C101" s="21" t="s">
        <v>448</v>
      </c>
      <c r="D101" s="21" t="s">
        <v>449</v>
      </c>
      <c r="E101" s="175" t="s">
        <v>580</v>
      </c>
      <c r="F101" s="21" t="s">
        <v>460</v>
      </c>
      <c r="G101" s="175" t="s">
        <v>444</v>
      </c>
      <c r="H101" s="21" t="s">
        <v>445</v>
      </c>
      <c r="I101" s="21" t="s">
        <v>441</v>
      </c>
      <c r="J101" s="175" t="s">
        <v>580</v>
      </c>
    </row>
    <row r="102" spans="1:10">
      <c r="A102" s="286" t="s">
        <v>408</v>
      </c>
      <c r="B102" s="21" t="s">
        <v>577</v>
      </c>
      <c r="C102" s="21" t="s">
        <v>455</v>
      </c>
      <c r="D102" s="21" t="s">
        <v>456</v>
      </c>
      <c r="E102" s="175" t="s">
        <v>581</v>
      </c>
      <c r="F102" s="21" t="s">
        <v>439</v>
      </c>
      <c r="G102" s="175" t="s">
        <v>504</v>
      </c>
      <c r="H102" s="21" t="s">
        <v>445</v>
      </c>
      <c r="I102" s="21" t="s">
        <v>441</v>
      </c>
      <c r="J102" s="175" t="s">
        <v>581</v>
      </c>
    </row>
    <row r="103" spans="1:10">
      <c r="A103" s="286" t="s">
        <v>408</v>
      </c>
      <c r="B103" s="21" t="s">
        <v>577</v>
      </c>
      <c r="C103" s="21" t="s">
        <v>455</v>
      </c>
      <c r="D103" s="21" t="s">
        <v>456</v>
      </c>
      <c r="E103" s="175" t="s">
        <v>491</v>
      </c>
      <c r="F103" s="21" t="s">
        <v>439</v>
      </c>
      <c r="G103" s="175" t="s">
        <v>504</v>
      </c>
      <c r="H103" s="21" t="s">
        <v>445</v>
      </c>
      <c r="I103" s="21" t="s">
        <v>441</v>
      </c>
      <c r="J103" s="175" t="s">
        <v>491</v>
      </c>
    </row>
    <row r="104" spans="1:10">
      <c r="A104" s="286" t="s">
        <v>365</v>
      </c>
      <c r="B104" s="21" t="s">
        <v>582</v>
      </c>
      <c r="C104" s="21" t="s">
        <v>436</v>
      </c>
      <c r="D104" s="21" t="s">
        <v>437</v>
      </c>
      <c r="E104" s="175" t="s">
        <v>583</v>
      </c>
      <c r="F104" s="21" t="s">
        <v>460</v>
      </c>
      <c r="G104" s="175" t="s">
        <v>221</v>
      </c>
      <c r="H104" s="21" t="s">
        <v>440</v>
      </c>
      <c r="I104" s="21" t="s">
        <v>441</v>
      </c>
      <c r="J104" s="175" t="s">
        <v>583</v>
      </c>
    </row>
    <row r="105" spans="1:10">
      <c r="A105" s="286" t="s">
        <v>365</v>
      </c>
      <c r="B105" s="21" t="s">
        <v>582</v>
      </c>
      <c r="C105" s="21" t="s">
        <v>436</v>
      </c>
      <c r="D105" s="21" t="s">
        <v>437</v>
      </c>
      <c r="E105" s="175" t="s">
        <v>584</v>
      </c>
      <c r="F105" s="21" t="s">
        <v>460</v>
      </c>
      <c r="G105" s="175" t="s">
        <v>221</v>
      </c>
      <c r="H105" s="21" t="s">
        <v>440</v>
      </c>
      <c r="I105" s="21" t="s">
        <v>441</v>
      </c>
      <c r="J105" s="175" t="s">
        <v>584</v>
      </c>
    </row>
    <row r="106" spans="1:10">
      <c r="A106" s="286" t="s">
        <v>365</v>
      </c>
      <c r="B106" s="21" t="s">
        <v>582</v>
      </c>
      <c r="C106" s="21" t="s">
        <v>448</v>
      </c>
      <c r="D106" s="21" t="s">
        <v>449</v>
      </c>
      <c r="E106" s="175" t="s">
        <v>585</v>
      </c>
      <c r="F106" s="21" t="s">
        <v>439</v>
      </c>
      <c r="G106" s="175" t="s">
        <v>504</v>
      </c>
      <c r="H106" s="21" t="s">
        <v>445</v>
      </c>
      <c r="I106" s="21" t="s">
        <v>441</v>
      </c>
      <c r="J106" s="175" t="s">
        <v>585</v>
      </c>
    </row>
    <row r="107" spans="1:10">
      <c r="A107" s="286" t="s">
        <v>365</v>
      </c>
      <c r="B107" s="21" t="s">
        <v>582</v>
      </c>
      <c r="C107" s="21" t="s">
        <v>455</v>
      </c>
      <c r="D107" s="21" t="s">
        <v>456</v>
      </c>
      <c r="E107" s="175" t="s">
        <v>511</v>
      </c>
      <c r="F107" s="21" t="s">
        <v>439</v>
      </c>
      <c r="G107" s="175" t="s">
        <v>504</v>
      </c>
      <c r="H107" s="21" t="s">
        <v>445</v>
      </c>
      <c r="I107" s="21" t="s">
        <v>441</v>
      </c>
      <c r="J107" s="175" t="s">
        <v>511</v>
      </c>
    </row>
    <row r="108" spans="1:10">
      <c r="A108" s="286" t="s">
        <v>365</v>
      </c>
      <c r="B108" s="21" t="s">
        <v>582</v>
      </c>
      <c r="C108" s="21" t="s">
        <v>455</v>
      </c>
      <c r="D108" s="21" t="s">
        <v>456</v>
      </c>
      <c r="E108" s="175" t="s">
        <v>467</v>
      </c>
      <c r="F108" s="21" t="s">
        <v>439</v>
      </c>
      <c r="G108" s="175" t="s">
        <v>504</v>
      </c>
      <c r="H108" s="21" t="s">
        <v>445</v>
      </c>
      <c r="I108" s="21" t="s">
        <v>441</v>
      </c>
      <c r="J108" s="175" t="s">
        <v>467</v>
      </c>
    </row>
    <row r="109" ht="22.5" spans="1:10">
      <c r="A109" s="286" t="s">
        <v>359</v>
      </c>
      <c r="B109" s="21" t="s">
        <v>586</v>
      </c>
      <c r="C109" s="21" t="s">
        <v>436</v>
      </c>
      <c r="D109" s="21" t="s">
        <v>437</v>
      </c>
      <c r="E109" s="175" t="s">
        <v>587</v>
      </c>
      <c r="F109" s="21" t="s">
        <v>439</v>
      </c>
      <c r="G109" s="175" t="s">
        <v>588</v>
      </c>
      <c r="H109" s="21" t="s">
        <v>508</v>
      </c>
      <c r="I109" s="21" t="s">
        <v>441</v>
      </c>
      <c r="J109" s="175" t="s">
        <v>587</v>
      </c>
    </row>
    <row r="110" spans="1:10">
      <c r="A110" s="286" t="s">
        <v>359</v>
      </c>
      <c r="B110" s="21" t="s">
        <v>586</v>
      </c>
      <c r="C110" s="21" t="s">
        <v>436</v>
      </c>
      <c r="D110" s="21" t="s">
        <v>437</v>
      </c>
      <c r="E110" s="175" t="s">
        <v>589</v>
      </c>
      <c r="F110" s="21" t="s">
        <v>460</v>
      </c>
      <c r="G110" s="175" t="s">
        <v>221</v>
      </c>
      <c r="H110" s="21" t="s">
        <v>470</v>
      </c>
      <c r="I110" s="21" t="s">
        <v>441</v>
      </c>
      <c r="J110" s="175" t="s">
        <v>589</v>
      </c>
    </row>
    <row r="111" spans="1:10">
      <c r="A111" s="286" t="s">
        <v>359</v>
      </c>
      <c r="B111" s="21" t="s">
        <v>586</v>
      </c>
      <c r="C111" s="21" t="s">
        <v>436</v>
      </c>
      <c r="D111" s="21" t="s">
        <v>446</v>
      </c>
      <c r="E111" s="175" t="s">
        <v>590</v>
      </c>
      <c r="F111" s="21" t="s">
        <v>439</v>
      </c>
      <c r="G111" s="175" t="s">
        <v>444</v>
      </c>
      <c r="H111" s="21" t="s">
        <v>445</v>
      </c>
      <c r="I111" s="21" t="s">
        <v>441</v>
      </c>
      <c r="J111" s="175" t="s">
        <v>590</v>
      </c>
    </row>
    <row r="112" spans="1:10">
      <c r="A112" s="286" t="s">
        <v>359</v>
      </c>
      <c r="B112" s="21" t="s">
        <v>586</v>
      </c>
      <c r="C112" s="21" t="s">
        <v>448</v>
      </c>
      <c r="D112" s="21" t="s">
        <v>449</v>
      </c>
      <c r="E112" s="175" t="s">
        <v>591</v>
      </c>
      <c r="F112" s="21" t="s">
        <v>465</v>
      </c>
      <c r="G112" s="175" t="s">
        <v>466</v>
      </c>
      <c r="H112" s="21" t="s">
        <v>445</v>
      </c>
      <c r="I112" s="21" t="s">
        <v>441</v>
      </c>
      <c r="J112" s="175" t="s">
        <v>591</v>
      </c>
    </row>
    <row r="113" spans="1:10">
      <c r="A113" s="286" t="s">
        <v>359</v>
      </c>
      <c r="B113" s="21" t="s">
        <v>586</v>
      </c>
      <c r="C113" s="21" t="s">
        <v>455</v>
      </c>
      <c r="D113" s="21" t="s">
        <v>456</v>
      </c>
      <c r="E113" s="175" t="s">
        <v>592</v>
      </c>
      <c r="F113" s="21" t="s">
        <v>439</v>
      </c>
      <c r="G113" s="175" t="s">
        <v>504</v>
      </c>
      <c r="H113" s="21" t="s">
        <v>445</v>
      </c>
      <c r="I113" s="21" t="s">
        <v>441</v>
      </c>
      <c r="J113" s="175" t="s">
        <v>592</v>
      </c>
    </row>
    <row r="114" spans="1:10">
      <c r="A114" s="286" t="s">
        <v>390</v>
      </c>
      <c r="B114" s="21" t="s">
        <v>593</v>
      </c>
      <c r="C114" s="21" t="s">
        <v>436</v>
      </c>
      <c r="D114" s="21" t="s">
        <v>437</v>
      </c>
      <c r="E114" s="175" t="s">
        <v>594</v>
      </c>
      <c r="F114" s="21" t="s">
        <v>460</v>
      </c>
      <c r="G114" s="175" t="s">
        <v>595</v>
      </c>
      <c r="H114" s="21" t="s">
        <v>508</v>
      </c>
      <c r="I114" s="21" t="s">
        <v>441</v>
      </c>
      <c r="J114" s="175" t="s">
        <v>594</v>
      </c>
    </row>
    <row r="115" spans="1:10">
      <c r="A115" s="286" t="s">
        <v>390</v>
      </c>
      <c r="B115" s="21" t="s">
        <v>593</v>
      </c>
      <c r="C115" s="21" t="s">
        <v>436</v>
      </c>
      <c r="D115" s="21" t="s">
        <v>446</v>
      </c>
      <c r="E115" s="175" t="s">
        <v>596</v>
      </c>
      <c r="F115" s="21" t="s">
        <v>439</v>
      </c>
      <c r="G115" s="175" t="s">
        <v>597</v>
      </c>
      <c r="H115" s="21" t="s">
        <v>445</v>
      </c>
      <c r="I115" s="21" t="s">
        <v>441</v>
      </c>
      <c r="J115" s="175" t="s">
        <v>596</v>
      </c>
    </row>
    <row r="116" spans="1:10">
      <c r="A116" s="286" t="s">
        <v>390</v>
      </c>
      <c r="B116" s="21" t="s">
        <v>593</v>
      </c>
      <c r="C116" s="21" t="s">
        <v>448</v>
      </c>
      <c r="D116" s="21" t="s">
        <v>449</v>
      </c>
      <c r="E116" s="175" t="s">
        <v>598</v>
      </c>
      <c r="F116" s="21" t="s">
        <v>439</v>
      </c>
      <c r="G116" s="175" t="s">
        <v>597</v>
      </c>
      <c r="H116" s="21" t="s">
        <v>445</v>
      </c>
      <c r="I116" s="21" t="s">
        <v>441</v>
      </c>
      <c r="J116" s="175" t="s">
        <v>598</v>
      </c>
    </row>
    <row r="117" spans="1:10">
      <c r="A117" s="286" t="s">
        <v>390</v>
      </c>
      <c r="B117" s="21" t="s">
        <v>593</v>
      </c>
      <c r="C117" s="21" t="s">
        <v>455</v>
      </c>
      <c r="D117" s="21" t="s">
        <v>456</v>
      </c>
      <c r="E117" s="175" t="s">
        <v>491</v>
      </c>
      <c r="F117" s="21" t="s">
        <v>439</v>
      </c>
      <c r="G117" s="175" t="s">
        <v>597</v>
      </c>
      <c r="H117" s="21" t="s">
        <v>445</v>
      </c>
      <c r="I117" s="21" t="s">
        <v>441</v>
      </c>
      <c r="J117" s="175" t="s">
        <v>491</v>
      </c>
    </row>
    <row r="118" spans="1:10">
      <c r="A118" s="286" t="s">
        <v>390</v>
      </c>
      <c r="B118" s="21" t="s">
        <v>593</v>
      </c>
      <c r="C118" s="21" t="s">
        <v>455</v>
      </c>
      <c r="D118" s="21" t="s">
        <v>456</v>
      </c>
      <c r="E118" s="175" t="s">
        <v>599</v>
      </c>
      <c r="F118" s="21" t="s">
        <v>439</v>
      </c>
      <c r="G118" s="175" t="s">
        <v>597</v>
      </c>
      <c r="H118" s="21" t="s">
        <v>445</v>
      </c>
      <c r="I118" s="21" t="s">
        <v>441</v>
      </c>
      <c r="J118" s="175" t="s">
        <v>599</v>
      </c>
    </row>
  </sheetData>
  <mergeCells count="44">
    <mergeCell ref="A2:J2"/>
    <mergeCell ref="A3:H3"/>
    <mergeCell ref="A8:A13"/>
    <mergeCell ref="A14:A17"/>
    <mergeCell ref="A18:A22"/>
    <mergeCell ref="A23:A27"/>
    <mergeCell ref="A28:A32"/>
    <mergeCell ref="A33:A37"/>
    <mergeCell ref="A38:A42"/>
    <mergeCell ref="A43:A47"/>
    <mergeCell ref="A48:A52"/>
    <mergeCell ref="A53:A61"/>
    <mergeCell ref="A62:A66"/>
    <mergeCell ref="A67:A71"/>
    <mergeCell ref="A72:A76"/>
    <mergeCell ref="A77:A80"/>
    <mergeCell ref="A81:A85"/>
    <mergeCell ref="A86:A89"/>
    <mergeCell ref="A90:A98"/>
    <mergeCell ref="A99:A103"/>
    <mergeCell ref="A104:A108"/>
    <mergeCell ref="A109:A113"/>
    <mergeCell ref="A114:A118"/>
    <mergeCell ref="B8:B13"/>
    <mergeCell ref="B14:B17"/>
    <mergeCell ref="B18:B22"/>
    <mergeCell ref="B23:B27"/>
    <mergeCell ref="B28:B32"/>
    <mergeCell ref="B33:B37"/>
    <mergeCell ref="B38:B42"/>
    <mergeCell ref="B43:B47"/>
    <mergeCell ref="B48:B52"/>
    <mergeCell ref="B53:B61"/>
    <mergeCell ref="B62:B66"/>
    <mergeCell ref="B67:B71"/>
    <mergeCell ref="B72:B76"/>
    <mergeCell ref="B77:B80"/>
    <mergeCell ref="B81:B85"/>
    <mergeCell ref="B86:B89"/>
    <mergeCell ref="B90:B98"/>
    <mergeCell ref="B99:B103"/>
    <mergeCell ref="B104:B108"/>
    <mergeCell ref="B109:B113"/>
    <mergeCell ref="B114:B118"/>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云南临沧公司</cp:lastModifiedBy>
  <dcterms:created xsi:type="dcterms:W3CDTF">2025-03-13T07:20:00Z</dcterms:created>
  <dcterms:modified xsi:type="dcterms:W3CDTF">2025-03-17T03:20:18Z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C91668838E1940EEB67492F13CE5E9E3_13</vt:lpwstr>
  </property>
  <property fmtid="{D5CDD505-2E9C-101B-9397-08002B2CF9AE}" pid="3" name="KSOProductBuildVer">
    <vt:lpwstr>2052-12.1.0.15712</vt:lpwstr>
  </property>
</Properties>
</file>