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<sst xmlns="http://schemas.openxmlformats.org/spreadsheetml/2006/main" count="951" uniqueCount="413">
  <si>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</si>
  <si>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</si>
  <si>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</si>
  <si>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</si>
  <si>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</si>
  <si>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</si>
  <si>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</si>
  <si>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</si>
  <si>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</si>
  <si>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</si>
  <si>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</si>
  <si>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</si>
  <si>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</si>
  <si>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</si>
  <si>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</si>
  <si>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</si>
  <si>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</si>
  <si>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</si>
  <si>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</si>
  <si>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</si>
  <si>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</si>
  <si>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</si>
  <si>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</si>
  <si>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</si>
  <si>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</si>
  <si>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</si>
  <si>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</si>
  <si>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</si>
  <si>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</si>
  <si>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</si>
  <si>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</si>
  <si>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</si>
  <si>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</si>
  <si>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</si>
  <si>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</si>
  <si>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</si>
  <si>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</si>
  <si>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</si>
  <si>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</si>
  <si>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</si>
  <si>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</si>
  <si>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</si>
  <si>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</si>
  <si>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</si>
  <si>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</si>
  <si>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</si>
  <si>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</si>
  <si>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</si>
  <si>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</si>
  <si>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</si>
  <si>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</si>
  <si>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</si>
  <si>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</si>
  <si>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</si>
  <si>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</si>
  <si>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</si>
  <si>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</si>
  <si>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</si>
  <si>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</si>
  <si>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</si>
  <si>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</si>
  <si>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</si>
  <si>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</si>
  <si>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</si>
  <si>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</si>
  <si>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</si>
  <si>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</si>
  <si>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</si>
  <si>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</si>
  <si>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</si>
  <si>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184</t>
  </si>
  <si>
    <t>双江拉祜族佤族布朗族傣族自治县供销合作社联合社</t>
  </si>
  <si>
    <t>184001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</si>
  <si>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</si>
  <si>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</si>
  <si>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</si>
  <si>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</si>
  <si>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</si>
  <si>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</si>
  <si>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</si>
  <si>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</si>
  <si>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</si>
  <si>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</si>
  <si>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</si>
  <si>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</si>
  <si>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</si>
  <si>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</si>
  <si>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</si>
  <si>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</si>
  <si>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</si>
  <si>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</si>
  <si>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</si>
  <si>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</si>
  <si>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</si>
  <si>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</si>
  <si>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</si>
  <si>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</si>
  <si>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</si>
  <si>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</si>
  <si>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</si>
  <si>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</si>
  <si>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</si>
  <si>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</si>
  <si>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</si>
  <si>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</si>
  <si>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</si>
  <si>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</si>
  <si>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</si>
  <si>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</si>
  <si>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</si>
  <si>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</si>
  <si>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</si>
  <si>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216</t>
  </si>
  <si>
    <t>商业服务业等支出</t>
  </si>
  <si>
    <t>21602</t>
  </si>
  <si>
    <t>商业流通事务</t>
  </si>
  <si>
    <t>2160201</t>
  </si>
  <si>
    <t>行政运行</t>
  </si>
  <si>
    <t>21699</t>
  </si>
  <si>
    <t>其他商业服务业等支出</t>
  </si>
  <si>
    <t>2169901</t>
  </si>
  <si>
    <t>服务业基础设施建设</t>
  </si>
  <si>
    <t>2169999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</si>
  <si>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</si>
  <si>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</si>
  <si>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</si>
  <si>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</si>
  <si>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</si>
  <si>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</si>
  <si>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</si>
  <si>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</si>
  <si>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</si>
  <si>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</si>
  <si>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</si>
  <si>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</si>
  <si>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</si>
  <si>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</si>
  <si>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</si>
  <si>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</si>
  <si>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</si>
  <si>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</si>
  <si>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</si>
  <si>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</si>
  <si>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</si>
  <si>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</si>
  <si>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</si>
  <si>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</si>
  <si>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</si>
  <si>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</si>
  <si>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</si>
  <si>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</si>
  <si>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</si>
  <si>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</si>
  <si>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</si>
  <si>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</si>
  <si>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</si>
  <si>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</si>
  <si>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</si>
  <si>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</si>
  <si>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</si>
  <si>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</si>
  <si>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</si>
  <si>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</si>
  <si>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</si>
  <si>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</si>
  <si>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</si>
  <si>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</si>
  <si>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</si>
  <si>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</si>
  <si>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</si>
  <si>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</si>
  <si>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</si>
  <si>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</si>
  <si>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</si>
  <si>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</si>
  <si>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</si>
  <si>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</si>
  <si>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</si>
  <si>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</si>
  <si>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</si>
  <si>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</si>
  <si>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</si>
  <si>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</si>
  <si>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</si>
  <si>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</si>
  <si>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</si>
  <si>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</si>
  <si>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</si>
  <si>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</si>
  <si>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</si>
  <si>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2025年度本单位无“三公”经费支出预算，故本表无数，为空表。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</si>
  <si>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</si>
  <si>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</si>
  <si>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</si>
  <si>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</si>
  <si>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</si>
  <si>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</si>
  <si>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</si>
  <si>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</si>
  <si>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</si>
  <si>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</si>
  <si>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</si>
  <si>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</si>
  <si>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</si>
  <si>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</si>
  <si>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</si>
  <si>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</si>
  <si>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</si>
  <si>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</si>
  <si>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530925210000000001167</t>
  </si>
  <si>
    <t>行政人员工资支出</t>
  </si>
  <si>
    <t>30101</t>
  </si>
  <si>
    <t>基本工资</t>
  </si>
  <si>
    <t>30102</t>
  </si>
  <si>
    <t>津贴补贴</t>
  </si>
  <si>
    <t>530925241100002310278</t>
  </si>
  <si>
    <t>绩效考核奖励（2017年提高标准部分）</t>
  </si>
  <si>
    <t>30103</t>
  </si>
  <si>
    <t>奖金</t>
  </si>
  <si>
    <t>530925210000000001168</t>
  </si>
  <si>
    <t>社会保障缴费</t>
  </si>
  <si>
    <t>30108</t>
  </si>
  <si>
    <t>机关事业单位基本养老保险缴费</t>
  </si>
  <si>
    <t>2080506</t>
  </si>
  <si>
    <t>机关事业单位职业年金缴费支出</t>
  </si>
  <si>
    <t>30109</t>
  </si>
  <si>
    <t>职业年金缴费</t>
  </si>
  <si>
    <t>2101102</t>
  </si>
  <si>
    <t>事业单位医疗</t>
  </si>
  <si>
    <t>30110</t>
  </si>
  <si>
    <t>职工基本医疗保险缴费</t>
  </si>
  <si>
    <t>30111</t>
  </si>
  <si>
    <t>公务员医疗补助缴费</t>
  </si>
  <si>
    <t>30112</t>
  </si>
  <si>
    <t>其他社会保障缴费</t>
  </si>
  <si>
    <t>530925210000000001169</t>
  </si>
  <si>
    <t>30113</t>
  </si>
  <si>
    <t>530925241100002310281</t>
  </si>
  <si>
    <t>编制外长聘人员支出</t>
  </si>
  <si>
    <t>30199</t>
  </si>
  <si>
    <t>其他工资福利支出</t>
  </si>
  <si>
    <t>530925210000000001176</t>
  </si>
  <si>
    <t>一般公用经费</t>
  </si>
  <si>
    <t>30211</t>
  </si>
  <si>
    <t>差旅费</t>
  </si>
  <si>
    <t>30207</t>
  </si>
  <si>
    <t>邮电费</t>
  </si>
  <si>
    <t>30201</t>
  </si>
  <si>
    <t>办公费</t>
  </si>
  <si>
    <t>30205</t>
  </si>
  <si>
    <t>水费</t>
  </si>
  <si>
    <t>30206</t>
  </si>
  <si>
    <t>电费</t>
  </si>
  <si>
    <t>530925210000000001175</t>
  </si>
  <si>
    <t>退休人员公用经费</t>
  </si>
  <si>
    <t>30299</t>
  </si>
  <si>
    <t>其他商品和服务支出</t>
  </si>
  <si>
    <t>530925210000000001174</t>
  </si>
  <si>
    <t>工会经费</t>
  </si>
  <si>
    <t>30228</t>
  </si>
  <si>
    <t>530925210000000001173</t>
  </si>
  <si>
    <t>行政人员公务交通补贴</t>
  </si>
  <si>
    <t>30239</t>
  </si>
  <si>
    <t>其他交通费用</t>
  </si>
  <si>
    <t>530925251100003733067</t>
  </si>
  <si>
    <t>残疾人就业保障金</t>
  </si>
  <si>
    <t>530925241100002310259</t>
  </si>
  <si>
    <t>其他退休费</t>
  </si>
  <si>
    <t>30302</t>
  </si>
  <si>
    <t>退休费</t>
  </si>
  <si>
    <t>预算05-1表</t>
  </si>
  <si>
    <t>项目分类</t>
  </si>
  <si>
    <t>项目单位</t>
  </si>
  <si>
    <t>经济科目编码</t>
  </si>
  <si>
    <t>经济科目名称</t>
  </si>
  <si>
    <t>本年拨款</t>
  </si>
  <si>
    <t>其中：本次下达</t>
  </si>
  <si>
    <t>城乡流通经营服务、合作体系建设及供销综合发展运行经费</t>
  </si>
  <si>
    <t>事业发展类</t>
  </si>
  <si>
    <t>530925251100003867810</t>
  </si>
  <si>
    <t>30310</t>
  </si>
  <si>
    <t>个人农业生产补贴</t>
  </si>
  <si>
    <t>双江自治县粮食仓储及农资储备库建设项目资金</t>
  </si>
  <si>
    <t>530925251100003734306</t>
  </si>
  <si>
    <t>30905</t>
  </si>
  <si>
    <t>基础设施建设</t>
  </si>
  <si>
    <t>预算05-2表</t>
  </si>
  <si>
    <t>单位名称、项目名称</t>
  </si>
  <si>
    <t>项目年度绩效目标</t>
  </si>
  <si>
    <t>一级指标</t>
  </si>
  <si>
    <t>二级指标</t>
  </si>
  <si>
    <t>三级指标</t>
  </si>
  <si>
    <t>指标性质</t>
  </si>
  <si>
    <t>指标值</t>
  </si>
  <si>
    <t>度量单位</t>
  </si>
  <si>
    <t>指标属性</t>
  </si>
  <si>
    <t>指标内容</t>
  </si>
  <si>
    <t>根据国家粮食安全和储粮的政策要求，本项目主要建仓功能是储备。根据本项目用地面积条件限制，选择楼房仓可以满足所需仓容。
粮库的主要功能是安全、有效地储存大量粮食，保护粮食免受不利环境因素影响，如潮湿、虫害、鼠害、霉变等，以保持粮食的质量和数量。粮库配备多种系统，确保储存过程的安全、品质和效率。此外，粮库还具备调节粮食市场的功能，稳定市场价格和保障供应的稳定性。
为了实现这些功能，粮库通常配备有完善的进出粮系统、通风系统、熏蒸系统、粮情测控系统、清理系统、除尘系统、装卸系统、倒仓系统、冷却系统、防爆系统等配套设施。这些系统共同协作，确保粮食在储存过程中的安全、品质和效率。
此外，粮库还具备调节粮食市场的功能。在粮食供应充足时，将多余的粮食储存起来，以应对粮食短缺的情况。这样可以在一定程度上稳定粮食市场价格，保障粮食供应的稳定性。</t>
  </si>
  <si>
    <t>产出指标</t>
  </si>
  <si>
    <t>数量指标</t>
  </si>
  <si>
    <t>工程总量</t>
  </si>
  <si>
    <t>=</t>
  </si>
  <si>
    <t>栋</t>
  </si>
  <si>
    <t>定量指标</t>
  </si>
  <si>
    <t>项目待开工状态</t>
  </si>
  <si>
    <t>质量指标</t>
  </si>
  <si>
    <t>安全事故发生率</t>
  </si>
  <si>
    <t>&lt;=</t>
  </si>
  <si>
    <t>100</t>
  </si>
  <si>
    <t>%</t>
  </si>
  <si>
    <t>工程期间保证做到0事故</t>
  </si>
  <si>
    <t>竣工验收合格率</t>
  </si>
  <si>
    <t>&gt;=</t>
  </si>
  <si>
    <t>反映项目验收情况。
竣工验收合格率=（验收合格单元工程数量/完工单元工程总数）×100%。</t>
  </si>
  <si>
    <t>时效指标</t>
  </si>
  <si>
    <t>计划完工率</t>
  </si>
  <si>
    <t>反映工程按计划完工情况。
计划完工率=实际完成工程项目个数/按计划应完成项目个数。</t>
  </si>
  <si>
    <t>效益指标</t>
  </si>
  <si>
    <t>社会效益</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</si>
  <si>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</si>
  <si>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</si>
  <si>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</si>
  <si>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</si>
  <si>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满意度指标</t>
  </si>
  <si>
    <t>服务对象满意度</t>
  </si>
  <si>
    <t>受益人群满意度</t>
  </si>
  <si>
    <t>调查人群中对设施建设或设施运行的满意度。
受益人群覆盖率=（调查人群中对设施建设或设施运行的人数/问卷调查人数）*100%</t>
  </si>
  <si>
    <t>为持续深化供销综合改革，进一步提升供销服务“三农”能力，现急需向县财政局申请增加预算经费使用项目，项目经费主要用于保障双江自治县供销社总社业务正常开展及信息化建设等支出。</t>
  </si>
  <si>
    <t>发展基层社，综合服务社及专业合作社数量</t>
  </si>
  <si>
    <t>26</t>
  </si>
  <si>
    <t>元/户</t>
  </si>
  <si>
    <t>反映装补助合作社的数里情况。</t>
  </si>
  <si>
    <t>获补对象准确率三级指标</t>
  </si>
  <si>
    <t>定性指标</t>
  </si>
  <si>
    <t xml:space="preserve">反映获补助对象认定的准确性情况。
获补对象准确率=抽检符合标准的补助对象数/抽检实际补助对象数*100%
</t>
  </si>
  <si>
    <t>补助社会化发放率</t>
  </si>
  <si>
    <t xml:space="preserve">反映补助资金社会化发放的比例情况。
补助社会化发放率=采用社会化发放的补助资金数/发放补助资金总额*100%
</t>
  </si>
  <si>
    <t>补助事项公示度</t>
  </si>
  <si>
    <t>反映补助事项在特定办事大厅、官网、媒体或其他渠道按规定进行公示的情况。补助事项公示度=按规定公布事项/按规定应公布事项*100%</t>
  </si>
  <si>
    <t>兑现准确率</t>
  </si>
  <si>
    <t xml:space="preserve">反映补助准确发放的情况。
补助兑现准确率=补助兑付额/应付额*100%
</t>
  </si>
  <si>
    <t>发放及时率</t>
  </si>
  <si>
    <t>反映发放单位及时发放补助资金的情况。
发放及时率=在时限内发放资金/应发放资金*100%</t>
  </si>
  <si>
    <t>经济效益</t>
  </si>
  <si>
    <t>带动人均增收</t>
  </si>
  <si>
    <t>10</t>
  </si>
  <si>
    <t>反映补助带动人均增收的情况 。</t>
  </si>
  <si>
    <t>政策知晓率</t>
  </si>
  <si>
    <t>反映补助政策的宣传效果情况。
政策知晓率=调查中补助政策知晓人数/调查总人数*100%</t>
  </si>
  <si>
    <t>经营状况改善</t>
  </si>
  <si>
    <t>20</t>
  </si>
  <si>
    <t>反映补助促进受助企业经营状况改善的情况。</t>
  </si>
  <si>
    <t>生产生活能力提高</t>
  </si>
  <si>
    <t>反映补助促进受助对象生产生活能力提高的情况。</t>
  </si>
  <si>
    <t>收益对象满意度</t>
  </si>
  <si>
    <t>98</t>
  </si>
  <si>
    <t>反映获补助受益对象的满意程度。</t>
  </si>
  <si>
    <t>预算06表</t>
  </si>
  <si>
    <t>政府性基金预算支出预算表</t>
  </si>
  <si>
    <t>单位名称：临沧市发展和改革委员会</t>
  </si>
  <si>
    <t>本年政府性基金预算支出</t>
  </si>
  <si>
    <t>2025年度本单位无部门政府性基金预算支出预算，故本表无数，为空表。</t>
  </si>
  <si>
    <t>预算07表</t>
  </si>
  <si>
    <t>预算项目</t>
  </si>
  <si>
    <t>采购项目</t>
  </si>
  <si>
    <t>采购目录</t>
  </si>
  <si>
    <t>计量
单位</t>
  </si>
  <si>
    <t>数量</t>
  </si>
  <si>
    <t>面向中小企业预留资金</t>
  </si>
  <si>
    <t>政府性
基金</t>
  </si>
  <si>
    <t>国有资本经营收益</t>
  </si>
  <si>
    <t>财政专户管理的收入</t>
  </si>
  <si>
    <t>打印机</t>
  </si>
  <si>
    <t>A4黑白打印机</t>
  </si>
  <si>
    <t>元</t>
  </si>
  <si>
    <t>A4纸</t>
  </si>
  <si>
    <t>复印纸</t>
  </si>
  <si>
    <t>碎纸机</t>
  </si>
  <si>
    <t>档案装订机</t>
  </si>
  <si>
    <t>装订机</t>
  </si>
  <si>
    <t>预算08表</t>
  </si>
  <si>
    <t>政府购买服务项目</t>
  </si>
  <si>
    <t>政府购买服务目录</t>
  </si>
  <si>
    <t>2025年度本单位无部门政府购买服务预算，故本表无数，为空表。</t>
  </si>
  <si>
    <t>预算09-1表</t>
  </si>
  <si>
    <t>单位名称（项目）</t>
  </si>
  <si>
    <t>地区</t>
  </si>
  <si>
    <t>政府性基金</t>
  </si>
  <si>
    <t>-</t>
  </si>
  <si>
    <t>2025年度本单位无县对下转移支付预算，故本表无数，为空表。</t>
  </si>
  <si>
    <t>预算09-2表</t>
  </si>
  <si>
    <t>预算10表</t>
  </si>
  <si>
    <t>资产类别</t>
  </si>
  <si>
    <t>资产分类代码.名称</t>
  </si>
  <si>
    <t>资产名称</t>
  </si>
  <si>
    <t>计量单位</t>
  </si>
  <si>
    <t>财政部门批复数（元）</t>
  </si>
  <si>
    <t>单价</t>
  </si>
  <si>
    <t>金额</t>
  </si>
  <si>
    <t>设备</t>
  </si>
  <si>
    <t>A02021003 A4黑白打印机</t>
  </si>
  <si>
    <t>台</t>
  </si>
  <si>
    <t>A02021301 碎纸机</t>
  </si>
  <si>
    <t>A02021203 装订机</t>
  </si>
  <si>
    <t>预算11表</t>
  </si>
  <si>
    <t>2025年中央和省、市转移支付补助项目支出预算表</t>
  </si>
  <si>
    <t>上级补助</t>
  </si>
  <si>
    <t>2025年度本单位无中央和省、市转移支付补助项目支出预算，故本表无数，为空表。</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</si>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</sst>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color rgb="FF67C23A"/>
      <name val="Microsoft YaHei UI"/>
      <charset val="134"/>
    </font>
    <font>
      <sz val="9"/>
      <color rgb="FF909399"/>
      <name val="Microsoft YaHei UI"/>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4" fillId="3" borderId="1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0" fillId="0" borderId="0" applyNumberFormat="0" applyFill="0" applyBorder="0" applyAlignment="0" applyProtection="0">
      <alignment vertical="center"/>
    </xf>
    <xf numFmtId="0" fontId="41" fillId="4" borderId="19" applyNumberFormat="0" applyAlignment="0" applyProtection="0">
      <alignment vertical="center"/>
    </xf>
    <xf numFmtId="0" fontId="42" fillId="5" borderId="20" applyNumberFormat="0" applyAlignment="0" applyProtection="0">
      <alignment vertical="center"/>
    </xf>
    <xf numFmtId="0" fontId="43" fillId="5" borderId="19" applyNumberFormat="0" applyAlignment="0" applyProtection="0">
      <alignment vertical="center"/>
    </xf>
    <xf numFmtId="0" fontId="44" fillId="6" borderId="21" applyNumberFormat="0" applyAlignment="0" applyProtection="0">
      <alignment vertical="center"/>
    </xf>
    <xf numFmtId="0" fontId="45" fillId="0" borderId="22" applyNumberFormat="0" applyFill="0" applyAlignment="0" applyProtection="0">
      <alignment vertical="center"/>
    </xf>
    <xf numFmtId="0" fontId="46" fillId="0" borderId="23"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36">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vertical="center" wrapTex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5" fillId="0" borderId="0" xfId="0"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7" fillId="0" borderId="0" xfId="0" applyFont="1" applyAlignment="1">
      <alignment horizontal="lef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0" fillId="0" borderId="8" xfId="0" applyFont="1" applyBorder="1" applyAlignment="1">
      <alignment horizontal="center" vertical="center"/>
      <protection locked="0"/>
    </xf>
    <xf numFmtId="180" fontId="8" fillId="0" borderId="8" xfId="56" applyNumberFormat="1" applyFont="1" applyBorder="1" applyAlignment="1" applyProtection="1">
      <alignment horizontal="center" vertical="center"/>
      <protection locked="0"/>
    </xf>
    <xf numFmtId="176" fontId="8" fillId="0" borderId="8" xfId="0" applyNumberFormat="1" applyFont="1" applyBorder="1" applyAlignment="1">
      <alignment horizontal="center" vertical="center"/>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0" fillId="0" borderId="9" xfId="0" applyFont="1" applyBorder="1" applyAlignment="1">
      <alignment horizontal="center" vertical="center"/>
      <protection locked="0"/>
    </xf>
    <xf numFmtId="180" fontId="8" fillId="0" borderId="9" xfId="56" applyNumberFormat="1" applyFont="1" applyBorder="1" applyAlignment="1" applyProtection="1">
      <alignment horizontal="center" vertical="center"/>
      <protection locked="0"/>
    </xf>
    <xf numFmtId="176" fontId="8" fillId="0" borderId="9" xfId="0" applyNumberFormat="1" applyFont="1" applyBorder="1" applyAlignment="1">
      <alignment horizontal="center" vertical="center"/>
      <protection locked="0"/>
    </xf>
    <xf numFmtId="0" fontId="0" fillId="0" borderId="0" xfId="0" applyFont="1" applyBorder="1">
      <alignment vertical="top"/>
      <protection locked="0"/>
    </xf>
    <xf numFmtId="0" fontId="6" fillId="0" borderId="0" xfId="0" applyFont="1" applyBorder="1" applyAlignment="1" applyProtection="1">
      <alignment horizontal="left" vertical="center" wrapText="1"/>
    </xf>
    <xf numFmtId="3" fontId="6" fillId="0" borderId="0" xfId="0" applyNumberFormat="1" applyFont="1" applyBorder="1" applyAlignment="1" applyProtection="1">
      <alignment horizontal="right" vertical="center"/>
    </xf>
    <xf numFmtId="176" fontId="8" fillId="0" borderId="0" xfId="0" applyNumberFormat="1" applyFont="1" applyBorder="1" applyAlignment="1">
      <alignment horizontal="right" vertical="center"/>
      <protection locked="0"/>
    </xf>
    <xf numFmtId="0" fontId="0" fillId="0" borderId="0" xfId="0" applyBorder="1" applyAlignment="1">
      <alignment vertical="top" wrapText="1"/>
      <protection locked="0"/>
    </xf>
    <xf numFmtId="0" fontId="0" fillId="0" borderId="0" xfId="0" applyBorder="1">
      <alignment vertical="top"/>
      <protection locked="0"/>
    </xf>
    <xf numFmtId="4" fontId="0" fillId="0" borderId="0" xfId="0" applyNumberFormat="1" applyAlignment="1">
      <alignment vertical="top" wrapText="1"/>
      <protection locked="0"/>
    </xf>
    <xf numFmtId="0" fontId="0" fillId="0" borderId="0" xfId="0">
      <alignment vertical="top"/>
      <protection locked="0"/>
    </xf>
    <xf numFmtId="0" fontId="9" fillId="0" borderId="0" xfId="0" applyFont="1" applyAlignment="1">
      <alignment vertical="top" wrapText="1"/>
      <protection locked="0"/>
    </xf>
    <xf numFmtId="0" fontId="10" fillId="0" borderId="0" xfId="0" applyFont="1" applyAlignment="1">
      <alignment vertical="top" wrapText="1"/>
      <protection locked="0"/>
    </xf>
    <xf numFmtId="0" fontId="0" fillId="0" borderId="0" xfId="0" applyAlignment="1">
      <alignment vertical="top"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vertical="center" wrapText="1"/>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7" fillId="0" borderId="0" xfId="0" applyFont="1" applyAlignment="1">
      <alignment vertical="top"/>
      <protection locked="0"/>
    </xf>
    <xf numFmtId="0" fontId="0" fillId="0" borderId="0" xfId="0" applyFont="1" applyAlignment="1">
      <alignment vertical="top"/>
      <protection locked="0"/>
    </xf>
    <xf numFmtId="0" fontId="3" fillId="0" borderId="0" xfId="0" applyFont="1" applyAlignment="1" applyProtection="1">
      <alignment horizontal="right" vertical="center"/>
    </xf>
    <xf numFmtId="0" fontId="11"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10"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2" xfId="0" applyFont="1" applyBorder="1" applyAlignment="1" applyProtection="1">
      <alignment horizontal="center" vertical="center" wrapText="1"/>
    </xf>
    <xf numFmtId="0" fontId="7" fillId="0" borderId="12" xfId="0" applyFont="1" applyBorder="1" applyAlignment="1">
      <alignment horizontal="center" vertical="center"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6" fillId="0" borderId="13" xfId="0" applyFont="1" applyBorder="1" applyAlignment="1">
      <alignment horizontal="left" vertical="center" wrapText="1"/>
      <protection locked="0"/>
    </xf>
    <xf numFmtId="0" fontId="6" fillId="0" borderId="14" xfId="0" applyFont="1" applyBorder="1" applyAlignment="1" applyProtection="1">
      <alignment horizontal="center" vertical="center"/>
    </xf>
    <xf numFmtId="0" fontId="6" fillId="0" borderId="15" xfId="0" applyFont="1" applyBorder="1" applyAlignment="1" applyProtection="1">
      <alignment horizontal="left" vertical="center"/>
    </xf>
    <xf numFmtId="0" fontId="6" fillId="0" borderId="15"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5" xfId="0" applyFont="1" applyBorder="1" applyAlignment="1" applyProtection="1">
      <alignment horizontal="center" vertical="center" wrapText="1"/>
    </xf>
    <xf numFmtId="0" fontId="7" fillId="0" borderId="15" xfId="0" applyFont="1" applyBorder="1" applyAlignment="1">
      <alignment horizontal="center" vertical="center"/>
      <protection locked="0"/>
    </xf>
    <xf numFmtId="0" fontId="7" fillId="0" borderId="15"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3" xfId="0" applyFont="1" applyBorder="1" applyAlignment="1" applyProtection="1">
      <alignment horizontal="center" vertical="center"/>
    </xf>
    <xf numFmtId="0" fontId="7" fillId="0" borderId="13" xfId="0" applyFont="1" applyBorder="1" applyAlignment="1">
      <alignment horizontal="center" vertical="center"/>
      <protection locked="0"/>
    </xf>
    <xf numFmtId="0" fontId="6" fillId="0" borderId="13"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3"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2" fillId="0" borderId="0" xfId="0" applyFont="1" applyAlignment="1">
      <alignment horizontal="right"/>
      <protection locked="0"/>
    </xf>
    <xf numFmtId="49" fontId="12"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0" fontId="13" fillId="0" borderId="0" xfId="0" applyFont="1" applyAlignment="1">
      <alignment horizontal="center" vertical="center"/>
      <protection locked="0"/>
    </xf>
    <xf numFmtId="0" fontId="13"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0" fontId="7" fillId="0" borderId="11"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3" xfId="0" applyNumberFormat="1" applyFont="1" applyBorder="1" applyAlignment="1">
      <alignment horizontal="center" vertical="center" wrapText="1"/>
      <protection locked="0"/>
    </xf>
    <xf numFmtId="49" fontId="7" fillId="0" borderId="13"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4"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4" fillId="0" borderId="0" xfId="0" applyFont="1" applyAlignment="1" applyProtection="1">
      <alignment horizontal="center" vertical="center"/>
    </xf>
    <xf numFmtId="0" fontId="3" fillId="0" borderId="0" xfId="0" applyFont="1" applyAlignment="1" applyProtection="1">
      <alignment horizontal="center"/>
    </xf>
    <xf numFmtId="0" fontId="15" fillId="0" borderId="0" xfId="0" applyFont="1" applyAlignment="1" applyProtection="1">
      <alignment horizontal="center" wrapText="1"/>
    </xf>
    <xf numFmtId="0" fontId="3" fillId="0" borderId="0" xfId="0" applyFont="1" applyAlignment="1" applyProtection="1">
      <alignment horizontal="center" wrapText="1"/>
    </xf>
    <xf numFmtId="0" fontId="16" fillId="0" borderId="6" xfId="0" applyFont="1" applyBorder="1" applyAlignment="1">
      <alignment horizontal="center" vertical="center" wrapText="1"/>
      <protection locked="0"/>
    </xf>
    <xf numFmtId="0" fontId="17"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9" fillId="0" borderId="7" xfId="0" applyFont="1" applyBorder="1" applyAlignment="1" applyProtection="1">
      <alignment horizontal="center" vertical="center"/>
    </xf>
    <xf numFmtId="0" fontId="19" fillId="0" borderId="2" xfId="0" applyFont="1" applyBorder="1" applyAlignment="1" applyProtection="1">
      <alignment horizontal="center" vertical="center"/>
    </xf>
    <xf numFmtId="176" fontId="20" fillId="0" borderId="7" xfId="0" applyNumberFormat="1" applyFont="1" applyBorder="1" applyAlignment="1" applyProtection="1">
      <alignment horizontal="right" vertical="center"/>
    </xf>
    <xf numFmtId="176" fontId="20" fillId="0" borderId="7" xfId="0" applyNumberFormat="1" applyFont="1" applyBorder="1" applyAlignment="1" applyProtection="1">
      <alignment horizontal="center" vertical="center"/>
    </xf>
    <xf numFmtId="0" fontId="7" fillId="0" borderId="0" xfId="0" applyFont="1">
      <alignment vertical="top"/>
      <protection locked="0"/>
    </xf>
    <xf numFmtId="0" fontId="3" fillId="0" borderId="0" xfId="0" applyFont="1" applyProtection="1">
      <alignment vertical="top"/>
    </xf>
    <xf numFmtId="0" fontId="21"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2" fillId="0" borderId="0" xfId="0" applyFont="1" applyAlignment="1" applyProtection="1">
      <alignment horizontal="center" vertical="center"/>
    </xf>
    <xf numFmtId="0" fontId="23"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3" xfId="0" applyFont="1" applyBorder="1" applyAlignment="1">
      <alignment horizontal="left" vertical="center"/>
      <protection locked="0"/>
    </xf>
    <xf numFmtId="0" fontId="8" fillId="0" borderId="6" xfId="0" applyFont="1" applyBorder="1" applyAlignment="1">
      <alignment horizontal="left" vertical="center"/>
      <protection locked="0"/>
    </xf>
    <xf numFmtId="0" fontId="24" fillId="0" borderId="6" xfId="0" applyFont="1" applyBorder="1" applyAlignment="1">
      <alignment vertical="center"/>
      <protection locked="0"/>
    </xf>
    <xf numFmtId="0" fontId="25" fillId="0" borderId="6" xfId="0" applyFont="1" applyBorder="1" applyAlignment="1">
      <alignment horizontal="center" vertical="center"/>
      <protection locked="0"/>
    </xf>
    <xf numFmtId="176" fontId="25"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4" fillId="0" borderId="7" xfId="0" applyFont="1" applyBorder="1" applyAlignment="1">
      <alignment horizontal="left" vertical="center" wrapText="1" indent="1"/>
      <protection locked="0"/>
    </xf>
    <xf numFmtId="0" fontId="24"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8" fillId="0" borderId="0" xfId="0" applyFont="1" applyAlignment="1" applyProtection="1"/>
    <xf numFmtId="0" fontId="29"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11"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2"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13"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3" xfId="0" applyFont="1" applyBorder="1" applyAlignment="1" applyProtection="1">
      <alignment vertical="center"/>
    </xf>
    <xf numFmtId="0" fontId="26" fillId="0" borderId="0" xfId="0" applyFont="1" applyProtection="1">
      <alignment vertical="top"/>
    </xf>
    <xf numFmtId="0" fontId="29"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5" xfId="0" applyFont="1" applyBorder="1" applyAlignment="1" applyProtection="1">
      <alignment horizontal="center" vertical="center"/>
    </xf>
    <xf numFmtId="0" fontId="6" fillId="0" borderId="13"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30" fillId="0" borderId="0" xfId="0" applyFont="1" applyAlignment="1" applyProtection="1">
      <alignment horizontal="center" vertical="top"/>
    </xf>
    <xf numFmtId="0" fontId="31"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2" fillId="0" borderId="6" xfId="0" applyFont="1" applyBorder="1" applyAlignment="1">
      <alignment horizontal="center" vertical="center"/>
      <protection locked="0"/>
    </xf>
    <xf numFmtId="0" fontId="24"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32" activePane="bottomLeft" state="frozen"/>
      <selection/>
      <selection pane="bottomLeft" activeCell="A3" sqref="A3:D3"/>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2" t="s">
        <v>0</v>
      </c>
    </row>
    <row r="3" ht="36" customHeight="1" spans="1:4">
      <c r="A3" s="6" t="str">
        <f>"2025"&amp;"年部门财务收支预算总表"</f>
        <v>2025年部门财务收支预算总表</v>
      </c>
      <c r="B3" s="229"/>
      <c r="C3" s="229"/>
      <c r="D3" s="229"/>
    </row>
    <row r="4" ht="18.75" customHeight="1" spans="1:4">
      <c r="A4" s="44" t="str">
        <f>"单位名称："&amp;"双江拉祜族佤族布朗族傣族自治县供销合作社联合社"</f>
        <v>单位名称：双江拉祜族佤族布朗族傣族自治县供销合作社联合社</v>
      </c>
      <c r="B4" s="230"/>
      <c r="C4" s="230"/>
      <c r="D4" s="42" t="s">
        <v>1</v>
      </c>
    </row>
    <row r="5" ht="18.75" customHeight="1" spans="1:4">
      <c r="A5" s="13" t="s">
        <v>2</v>
      </c>
      <c r="B5" s="15"/>
      <c r="C5" s="13" t="s">
        <v>3</v>
      </c>
      <c r="D5" s="15"/>
    </row>
    <row r="6" ht="18.75" customHeight="1" spans="1:4">
      <c r="A6" s="33" t="s">
        <v>4</v>
      </c>
      <c r="B6" s="33" t="str">
        <f t="shared" ref="B6:D6" si="0">"2025"&amp;"年预算数"</f>
        <v>2025年预算数</v>
      </c>
      <c r="C6" s="33" t="s">
        <v>5</v>
      </c>
      <c r="D6" s="33" t="str">
        <f t="shared" si="0"/>
        <v>2025年预算数</v>
      </c>
    </row>
    <row r="7" ht="18.75" customHeight="1" spans="1:4">
      <c r="A7" s="35"/>
      <c r="B7" s="35"/>
      <c r="C7" s="35"/>
      <c r="D7" s="35"/>
    </row>
    <row r="8" ht="18.75" customHeight="1" spans="1:4">
      <c r="A8" s="154" t="s">
        <v>6</v>
      </c>
      <c r="B8" s="24">
        <v>1707131.99</v>
      </c>
      <c r="C8" s="154" t="s">
        <v>7</v>
      </c>
      <c r="D8" s="24"/>
    </row>
    <row r="9" ht="18.75" customHeight="1" spans="1:4">
      <c r="A9" s="154" t="s">
        <v>8</v>
      </c>
      <c r="B9" s="24"/>
      <c r="C9" s="154" t="s">
        <v>9</v>
      </c>
      <c r="D9" s="24"/>
    </row>
    <row r="10" ht="18.75" customHeight="1" spans="1:4">
      <c r="A10" s="154" t="s">
        <v>10</v>
      </c>
      <c r="B10" s="24"/>
      <c r="C10" s="154" t="s">
        <v>11</v>
      </c>
      <c r="D10" s="24"/>
    </row>
    <row r="11" ht="18.75" customHeight="1" spans="1:4">
      <c r="A11" s="154" t="s">
        <v>12</v>
      </c>
      <c r="B11" s="24"/>
      <c r="C11" s="154" t="s">
        <v>13</v>
      </c>
      <c r="D11" s="24"/>
    </row>
    <row r="12" ht="18.75" customHeight="1" spans="1:4">
      <c r="A12" s="231" t="s">
        <v>14</v>
      </c>
      <c r="B12" s="24"/>
      <c r="C12" s="187" t="s">
        <v>15</v>
      </c>
      <c r="D12" s="24"/>
    </row>
    <row r="13" ht="18.75" customHeight="1" spans="1:4">
      <c r="A13" s="190" t="s">
        <v>16</v>
      </c>
      <c r="B13" s="24"/>
      <c r="C13" s="189" t="s">
        <v>17</v>
      </c>
      <c r="D13" s="24"/>
    </row>
    <row r="14" ht="18.75" customHeight="1" spans="1:4">
      <c r="A14" s="190" t="s">
        <v>18</v>
      </c>
      <c r="B14" s="24"/>
      <c r="C14" s="189" t="s">
        <v>19</v>
      </c>
      <c r="D14" s="24"/>
    </row>
    <row r="15" ht="18.75" customHeight="1" spans="1:4">
      <c r="A15" s="190" t="s">
        <v>20</v>
      </c>
      <c r="B15" s="24"/>
      <c r="C15" s="189" t="s">
        <v>21</v>
      </c>
      <c r="D15" s="24">
        <v>407510.16</v>
      </c>
    </row>
    <row r="16" ht="18.75" customHeight="1" spans="1:4">
      <c r="A16" s="190" t="s">
        <v>22</v>
      </c>
      <c r="B16" s="24"/>
      <c r="C16" s="189" t="s">
        <v>23</v>
      </c>
      <c r="D16" s="24">
        <v>68234.55</v>
      </c>
    </row>
    <row r="17" ht="18.75" customHeight="1" spans="1:4">
      <c r="A17" s="190" t="s">
        <v>24</v>
      </c>
      <c r="B17" s="24"/>
      <c r="C17" s="190" t="s">
        <v>25</v>
      </c>
      <c r="D17" s="24"/>
    </row>
    <row r="18" ht="18.75" customHeight="1" spans="1:4">
      <c r="A18" s="190" t="s">
        <v>26</v>
      </c>
      <c r="B18" s="24"/>
      <c r="C18" s="190" t="s">
        <v>27</v>
      </c>
      <c r="D18" s="24"/>
    </row>
    <row r="19" ht="18.75" customHeight="1" spans="1:4">
      <c r="A19" s="191" t="s">
        <v>26</v>
      </c>
      <c r="B19" s="24"/>
      <c r="C19" s="189" t="s">
        <v>28</v>
      </c>
      <c r="D19" s="24"/>
    </row>
    <row r="20" ht="18.75" customHeight="1" spans="1:4">
      <c r="A20" s="191" t="s">
        <v>26</v>
      </c>
      <c r="B20" s="24"/>
      <c r="C20" s="189" t="s">
        <v>29</v>
      </c>
      <c r="D20" s="24"/>
    </row>
    <row r="21" ht="18.75" customHeight="1" spans="1:4">
      <c r="A21" s="191" t="s">
        <v>26</v>
      </c>
      <c r="B21" s="24"/>
      <c r="C21" s="189" t="s">
        <v>30</v>
      </c>
      <c r="D21" s="24"/>
    </row>
    <row r="22" ht="18.75" customHeight="1" spans="1:4">
      <c r="A22" s="191" t="s">
        <v>26</v>
      </c>
      <c r="B22" s="24"/>
      <c r="C22" s="189" t="s">
        <v>31</v>
      </c>
      <c r="D22" s="24">
        <v>1139640.2</v>
      </c>
    </row>
    <row r="23" ht="18.75" customHeight="1" spans="1:4">
      <c r="A23" s="191" t="s">
        <v>26</v>
      </c>
      <c r="B23" s="24"/>
      <c r="C23" s="189" t="s">
        <v>32</v>
      </c>
      <c r="D23" s="24"/>
    </row>
    <row r="24" ht="18.75" customHeight="1" spans="1:4">
      <c r="A24" s="191" t="s">
        <v>26</v>
      </c>
      <c r="B24" s="24"/>
      <c r="C24" s="189" t="s">
        <v>33</v>
      </c>
      <c r="D24" s="24"/>
    </row>
    <row r="25" ht="18.75" customHeight="1" spans="1:4">
      <c r="A25" s="191" t="s">
        <v>26</v>
      </c>
      <c r="B25" s="24"/>
      <c r="C25" s="189" t="s">
        <v>34</v>
      </c>
      <c r="D25" s="24"/>
    </row>
    <row r="26" ht="18.75" customHeight="1" spans="1:4">
      <c r="A26" s="191" t="s">
        <v>26</v>
      </c>
      <c r="B26" s="24"/>
      <c r="C26" s="189" t="s">
        <v>35</v>
      </c>
      <c r="D26" s="24">
        <v>91747.08</v>
      </c>
    </row>
    <row r="27" ht="18.75" customHeight="1" spans="1:4">
      <c r="A27" s="191" t="s">
        <v>26</v>
      </c>
      <c r="B27" s="24"/>
      <c r="C27" s="189" t="s">
        <v>36</v>
      </c>
      <c r="D27" s="24"/>
    </row>
    <row r="28" ht="18.75" customHeight="1" spans="1:4">
      <c r="A28" s="191" t="s">
        <v>26</v>
      </c>
      <c r="B28" s="24"/>
      <c r="C28" s="189" t="s">
        <v>37</v>
      </c>
      <c r="D28" s="24"/>
    </row>
    <row r="29" ht="18.75" customHeight="1" spans="1:4">
      <c r="A29" s="191" t="s">
        <v>26</v>
      </c>
      <c r="B29" s="24"/>
      <c r="C29" s="189" t="s">
        <v>38</v>
      </c>
      <c r="D29" s="24"/>
    </row>
    <row r="30" ht="18.75" customHeight="1" spans="1:4">
      <c r="A30" s="191" t="s">
        <v>26</v>
      </c>
      <c r="B30" s="24"/>
      <c r="C30" s="189" t="s">
        <v>39</v>
      </c>
      <c r="D30" s="24"/>
    </row>
    <row r="31" ht="18.75" customHeight="1" spans="1:4">
      <c r="A31" s="192" t="s">
        <v>26</v>
      </c>
      <c r="B31" s="24"/>
      <c r="C31" s="190" t="s">
        <v>40</v>
      </c>
      <c r="D31" s="24"/>
    </row>
    <row r="32" ht="18.75" customHeight="1" spans="1:4">
      <c r="A32" s="192" t="s">
        <v>26</v>
      </c>
      <c r="B32" s="24"/>
      <c r="C32" s="190" t="s">
        <v>41</v>
      </c>
      <c r="D32" s="24"/>
    </row>
    <row r="33" ht="18.75" customHeight="1" spans="1:4">
      <c r="A33" s="192" t="s">
        <v>26</v>
      </c>
      <c r="B33" s="24"/>
      <c r="C33" s="190" t="s">
        <v>42</v>
      </c>
      <c r="D33" s="24"/>
    </row>
    <row r="34" ht="18.75" customHeight="1" spans="1:4">
      <c r="A34" s="232"/>
      <c r="B34" s="193"/>
      <c r="C34" s="190" t="s">
        <v>43</v>
      </c>
      <c r="D34" s="24"/>
    </row>
    <row r="35" ht="18.75" customHeight="1" spans="1:4">
      <c r="A35" s="232" t="s">
        <v>44</v>
      </c>
      <c r="B35" s="193">
        <f>SUM(B8:B12)</f>
        <v>1707131.99</v>
      </c>
      <c r="C35" s="233" t="s">
        <v>45</v>
      </c>
      <c r="D35" s="193">
        <v>1707131.99</v>
      </c>
    </row>
    <row r="36" ht="18.75" customHeight="1" spans="1:4">
      <c r="A36" s="234" t="s">
        <v>46</v>
      </c>
      <c r="B36" s="24"/>
      <c r="C36" s="154" t="s">
        <v>47</v>
      </c>
      <c r="D36" s="24"/>
    </row>
    <row r="37" ht="18.75" customHeight="1" spans="1:4">
      <c r="A37" s="234" t="s">
        <v>48</v>
      </c>
      <c r="B37" s="24"/>
      <c r="C37" s="154" t="s">
        <v>48</v>
      </c>
      <c r="D37" s="24"/>
    </row>
    <row r="38" ht="18.75" customHeight="1" spans="1:4">
      <c r="A38" s="234" t="s">
        <v>49</v>
      </c>
      <c r="B38" s="24">
        <f>B36-B37</f>
        <v>0</v>
      </c>
      <c r="C38" s="154" t="s">
        <v>50</v>
      </c>
      <c r="D38" s="24"/>
    </row>
    <row r="39" ht="18.75" customHeight="1" spans="1:4">
      <c r="A39" s="235" t="s">
        <v>51</v>
      </c>
      <c r="B39" s="193">
        <f t="shared" ref="B39:D39" si="1">B35+B36</f>
        <v>1707131.99</v>
      </c>
      <c r="C39" s="233" t="s">
        <v>52</v>
      </c>
      <c r="D39" s="193">
        <f t="shared" si="1"/>
        <v>1707131.99</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22"/>
      <c r="O2" s="89"/>
      <c r="P2" s="89"/>
      <c r="Q2" s="89"/>
      <c r="R2" s="89"/>
      <c r="S2" s="41" t="s">
        <v>53</v>
      </c>
    </row>
    <row r="3" ht="57.75" customHeight="1" spans="1:19">
      <c r="A3" s="150" t="str">
        <f>"2025"&amp;"年部门收入预算表"</f>
        <v>2025年部门收入预算表</v>
      </c>
      <c r="B3" s="206"/>
      <c r="C3" s="206"/>
      <c r="D3" s="206"/>
      <c r="E3" s="206"/>
      <c r="F3" s="206"/>
      <c r="G3" s="206"/>
      <c r="H3" s="206"/>
      <c r="I3" s="206"/>
      <c r="J3" s="206"/>
      <c r="K3" s="206"/>
      <c r="L3" s="206"/>
      <c r="M3" s="206"/>
      <c r="N3" s="206"/>
      <c r="O3" s="223"/>
      <c r="P3" s="223"/>
      <c r="Q3" s="223"/>
      <c r="R3" s="223"/>
      <c r="S3" s="223"/>
    </row>
    <row r="4" ht="18.75" customHeight="1" spans="1:19">
      <c r="A4" s="44" t="str">
        <f>"单位名称："&amp;"双江拉祜族佤族布朗族傣族自治县供销合作社联合社"</f>
        <v>单位名称：双江拉祜族佤族布朗族傣族自治县供销合作社联合社</v>
      </c>
      <c r="B4" s="115"/>
      <c r="C4" s="115"/>
      <c r="D4" s="115"/>
      <c r="E4" s="115"/>
      <c r="F4" s="115"/>
      <c r="G4" s="115"/>
      <c r="H4" s="115"/>
      <c r="I4" s="115"/>
      <c r="J4" s="93"/>
      <c r="K4" s="115"/>
      <c r="L4" s="115"/>
      <c r="M4" s="115"/>
      <c r="N4" s="115"/>
      <c r="O4" s="93"/>
      <c r="P4" s="93"/>
      <c r="Q4" s="93"/>
      <c r="R4" s="93"/>
      <c r="S4" s="41" t="s">
        <v>1</v>
      </c>
    </row>
    <row r="5" ht="18.75" customHeight="1" spans="1:19">
      <c r="A5" s="207" t="s">
        <v>54</v>
      </c>
      <c r="B5" s="208" t="s">
        <v>55</v>
      </c>
      <c r="C5" s="208" t="s">
        <v>56</v>
      </c>
      <c r="D5" s="209" t="s">
        <v>57</v>
      </c>
      <c r="E5" s="210"/>
      <c r="F5" s="210"/>
      <c r="G5" s="210"/>
      <c r="H5" s="210"/>
      <c r="I5" s="210"/>
      <c r="J5" s="224"/>
      <c r="K5" s="210"/>
      <c r="L5" s="210"/>
      <c r="M5" s="210"/>
      <c r="N5" s="225"/>
      <c r="O5" s="209" t="s">
        <v>46</v>
      </c>
      <c r="P5" s="209"/>
      <c r="Q5" s="209"/>
      <c r="R5" s="209"/>
      <c r="S5" s="228"/>
    </row>
    <row r="6" ht="18.75" customHeight="1" spans="1:19">
      <c r="A6" s="211"/>
      <c r="B6" s="212"/>
      <c r="C6" s="212"/>
      <c r="D6" s="213" t="s">
        <v>58</v>
      </c>
      <c r="E6" s="213" t="s">
        <v>59</v>
      </c>
      <c r="F6" s="213" t="s">
        <v>60</v>
      </c>
      <c r="G6" s="213" t="s">
        <v>61</v>
      </c>
      <c r="H6" s="213" t="s">
        <v>62</v>
      </c>
      <c r="I6" s="226" t="s">
        <v>63</v>
      </c>
      <c r="J6" s="226"/>
      <c r="K6" s="226"/>
      <c r="L6" s="226"/>
      <c r="M6" s="226"/>
      <c r="N6" s="216"/>
      <c r="O6" s="213" t="s">
        <v>58</v>
      </c>
      <c r="P6" s="213" t="s">
        <v>59</v>
      </c>
      <c r="Q6" s="213" t="s">
        <v>60</v>
      </c>
      <c r="R6" s="213" t="s">
        <v>61</v>
      </c>
      <c r="S6" s="213" t="s">
        <v>64</v>
      </c>
    </row>
    <row r="7" ht="18.75" customHeight="1" spans="1:19">
      <c r="A7" s="214"/>
      <c r="B7" s="215"/>
      <c r="C7" s="215"/>
      <c r="D7" s="216"/>
      <c r="E7" s="216"/>
      <c r="F7" s="216"/>
      <c r="G7" s="216"/>
      <c r="H7" s="216"/>
      <c r="I7" s="215" t="s">
        <v>58</v>
      </c>
      <c r="J7" s="215" t="s">
        <v>65</v>
      </c>
      <c r="K7" s="215" t="s">
        <v>66</v>
      </c>
      <c r="L7" s="215" t="s">
        <v>67</v>
      </c>
      <c r="M7" s="215" t="s">
        <v>68</v>
      </c>
      <c r="N7" s="215" t="s">
        <v>69</v>
      </c>
      <c r="O7" s="227"/>
      <c r="P7" s="227"/>
      <c r="Q7" s="227"/>
      <c r="R7" s="227"/>
      <c r="S7" s="216"/>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29" customHeight="1" spans="1:19">
      <c r="A9" s="217" t="s">
        <v>70</v>
      </c>
      <c r="B9" s="218" t="s">
        <v>71</v>
      </c>
      <c r="C9" s="24">
        <v>1707131.99</v>
      </c>
      <c r="D9" s="24">
        <v>1707131.99</v>
      </c>
      <c r="E9" s="24">
        <v>1707131.99</v>
      </c>
      <c r="F9" s="24"/>
      <c r="G9" s="24"/>
      <c r="H9" s="24"/>
      <c r="I9" s="24"/>
      <c r="J9" s="24"/>
      <c r="K9" s="24"/>
      <c r="L9" s="24"/>
      <c r="M9" s="24"/>
      <c r="N9" s="24"/>
      <c r="O9" s="24"/>
      <c r="P9" s="24"/>
      <c r="Q9" s="24"/>
      <c r="R9" s="24"/>
      <c r="S9" s="24"/>
    </row>
    <row r="10" ht="27" customHeight="1" spans="1:19">
      <c r="A10" s="119" t="s">
        <v>72</v>
      </c>
      <c r="B10" s="219" t="s">
        <v>71</v>
      </c>
      <c r="C10" s="24">
        <v>1707131.99</v>
      </c>
      <c r="D10" s="24">
        <v>1707131.99</v>
      </c>
      <c r="E10" s="24">
        <v>1707131.99</v>
      </c>
      <c r="F10" s="24"/>
      <c r="G10" s="24"/>
      <c r="H10" s="24"/>
      <c r="I10" s="24"/>
      <c r="J10" s="24"/>
      <c r="K10" s="24"/>
      <c r="L10" s="24"/>
      <c r="M10" s="24"/>
      <c r="N10" s="24"/>
      <c r="O10" s="24"/>
      <c r="P10" s="24"/>
      <c r="Q10" s="24"/>
      <c r="R10" s="24"/>
      <c r="S10" s="24"/>
    </row>
    <row r="11" ht="18.75" customHeight="1" spans="1:19">
      <c r="A11" s="220" t="s">
        <v>56</v>
      </c>
      <c r="B11" s="221"/>
      <c r="C11" s="24">
        <v>1707131.99</v>
      </c>
      <c r="D11" s="24">
        <v>1707131.99</v>
      </c>
      <c r="E11" s="24">
        <v>1707131.99</v>
      </c>
      <c r="F11" s="24"/>
      <c r="G11" s="24"/>
      <c r="H11" s="24"/>
      <c r="I11" s="24"/>
      <c r="J11" s="24"/>
      <c r="K11" s="24"/>
      <c r="L11" s="24"/>
      <c r="M11" s="24"/>
      <c r="N11" s="24"/>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1"/>
  <sheetViews>
    <sheetView showZeros="0" workbookViewId="0">
      <pane ySplit="1" topLeftCell="A3" activePane="bottomLeft" state="frozen"/>
      <selection/>
      <selection pane="bottomLeft" activeCell="B15" sqref="B15"/>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95"/>
      <c r="E2" s="2"/>
      <c r="F2" s="2"/>
      <c r="G2" s="2"/>
      <c r="H2" s="195"/>
      <c r="I2" s="2"/>
      <c r="J2" s="195"/>
      <c r="K2" s="2"/>
      <c r="L2" s="2"/>
      <c r="M2" s="2"/>
      <c r="N2" s="2"/>
      <c r="O2" s="42" t="s">
        <v>73</v>
      </c>
    </row>
    <row r="3" ht="42" customHeight="1" spans="1:15">
      <c r="A3" s="6" t="str">
        <f>"2025"&amp;"年部门支出预算表"</f>
        <v>2025年部门支出预算表</v>
      </c>
      <c r="B3" s="196"/>
      <c r="C3" s="196"/>
      <c r="D3" s="196"/>
      <c r="E3" s="196"/>
      <c r="F3" s="196"/>
      <c r="G3" s="196"/>
      <c r="H3" s="196"/>
      <c r="I3" s="196"/>
      <c r="J3" s="196"/>
      <c r="K3" s="196"/>
      <c r="L3" s="196"/>
      <c r="M3" s="196"/>
      <c r="N3" s="196"/>
      <c r="O3" s="196"/>
    </row>
    <row r="4" ht="18.75" customHeight="1" spans="1:15">
      <c r="A4" s="197" t="str">
        <f>"单位名称："&amp;"双江拉祜族佤族布朗族傣族自治县供销合作社联合社"</f>
        <v>单位名称：双江拉祜族佤族布朗族傣族自治县供销合作社联合社</v>
      </c>
      <c r="B4" s="198"/>
      <c r="C4" s="84"/>
      <c r="D4" s="31"/>
      <c r="E4" s="84"/>
      <c r="F4" s="84"/>
      <c r="G4" s="84"/>
      <c r="H4" s="31"/>
      <c r="I4" s="84"/>
      <c r="J4" s="31"/>
      <c r="K4" s="84"/>
      <c r="L4" s="84"/>
      <c r="M4" s="205"/>
      <c r="N4" s="205"/>
      <c r="O4" s="42" t="s">
        <v>1</v>
      </c>
    </row>
    <row r="5" ht="18.75" customHeight="1" spans="1:15">
      <c r="A5" s="11" t="s">
        <v>74</v>
      </c>
      <c r="B5" s="11" t="s">
        <v>75</v>
      </c>
      <c r="C5" s="11" t="s">
        <v>56</v>
      </c>
      <c r="D5" s="13" t="s">
        <v>59</v>
      </c>
      <c r="E5" s="96" t="s">
        <v>76</v>
      </c>
      <c r="F5" s="160" t="s">
        <v>77</v>
      </c>
      <c r="G5" s="11" t="s">
        <v>60</v>
      </c>
      <c r="H5" s="11" t="s">
        <v>61</v>
      </c>
      <c r="I5" s="11" t="s">
        <v>78</v>
      </c>
      <c r="J5" s="13" t="s">
        <v>79</v>
      </c>
      <c r="K5" s="14"/>
      <c r="L5" s="14"/>
      <c r="M5" s="14"/>
      <c r="N5" s="14"/>
      <c r="O5" s="15"/>
    </row>
    <row r="6" ht="30" customHeight="1" spans="1:15">
      <c r="A6" s="19"/>
      <c r="B6" s="19"/>
      <c r="C6" s="19"/>
      <c r="D6" s="88" t="s">
        <v>58</v>
      </c>
      <c r="E6" s="114" t="s">
        <v>76</v>
      </c>
      <c r="F6" s="114" t="s">
        <v>77</v>
      </c>
      <c r="G6" s="19"/>
      <c r="H6" s="19"/>
      <c r="I6" s="19"/>
      <c r="J6" s="88" t="s">
        <v>58</v>
      </c>
      <c r="K6" s="49" t="s">
        <v>80</v>
      </c>
      <c r="L6" s="49" t="s">
        <v>81</v>
      </c>
      <c r="M6" s="49" t="s">
        <v>82</v>
      </c>
      <c r="N6" s="49" t="s">
        <v>83</v>
      </c>
      <c r="O6" s="49" t="s">
        <v>84</v>
      </c>
    </row>
    <row r="7" ht="18.75" customHeight="1" spans="1:15">
      <c r="A7" s="139">
        <v>1</v>
      </c>
      <c r="B7" s="139">
        <v>2</v>
      </c>
      <c r="C7" s="88">
        <v>3</v>
      </c>
      <c r="D7" s="88">
        <v>4</v>
      </c>
      <c r="E7" s="88">
        <v>5</v>
      </c>
      <c r="F7" s="88">
        <v>6</v>
      </c>
      <c r="G7" s="88">
        <v>7</v>
      </c>
      <c r="H7" s="88">
        <v>8</v>
      </c>
      <c r="I7" s="88">
        <v>9</v>
      </c>
      <c r="J7" s="88">
        <v>10</v>
      </c>
      <c r="K7" s="88">
        <v>11</v>
      </c>
      <c r="L7" s="88">
        <v>12</v>
      </c>
      <c r="M7" s="88">
        <v>13</v>
      </c>
      <c r="N7" s="88">
        <v>14</v>
      </c>
      <c r="O7" s="88">
        <v>15</v>
      </c>
    </row>
    <row r="8" ht="18.75" customHeight="1" spans="1:15">
      <c r="A8" s="154" t="s">
        <v>85</v>
      </c>
      <c r="B8" s="184" t="s">
        <v>86</v>
      </c>
      <c r="C8" s="24">
        <v>407510.16</v>
      </c>
      <c r="D8" s="24">
        <v>407510.16</v>
      </c>
      <c r="E8" s="24">
        <v>407510.16</v>
      </c>
      <c r="F8" s="24"/>
      <c r="G8" s="24"/>
      <c r="H8" s="24"/>
      <c r="I8" s="24"/>
      <c r="J8" s="24"/>
      <c r="K8" s="24"/>
      <c r="L8" s="24"/>
      <c r="M8" s="24"/>
      <c r="N8" s="24"/>
      <c r="O8" s="24"/>
    </row>
    <row r="9" ht="18.75" customHeight="1" spans="1:15">
      <c r="A9" s="199" t="s">
        <v>87</v>
      </c>
      <c r="B9" s="236" t="s">
        <v>88</v>
      </c>
      <c r="C9" s="24">
        <v>393595.28</v>
      </c>
      <c r="D9" s="24">
        <v>393595.28</v>
      </c>
      <c r="E9" s="24">
        <v>393595.28</v>
      </c>
      <c r="F9" s="24"/>
      <c r="G9" s="24"/>
      <c r="H9" s="24"/>
      <c r="I9" s="24"/>
      <c r="J9" s="24"/>
      <c r="K9" s="24"/>
      <c r="L9" s="24"/>
      <c r="M9" s="24"/>
      <c r="N9" s="24"/>
      <c r="O9" s="24"/>
    </row>
    <row r="10" ht="18.75" customHeight="1" spans="1:15">
      <c r="A10" s="201" t="s">
        <v>89</v>
      </c>
      <c r="B10" s="237" t="s">
        <v>90</v>
      </c>
      <c r="C10" s="24">
        <v>4400</v>
      </c>
      <c r="D10" s="24">
        <v>4400</v>
      </c>
      <c r="E10" s="24">
        <v>4400</v>
      </c>
      <c r="F10" s="24"/>
      <c r="G10" s="24"/>
      <c r="H10" s="24"/>
      <c r="I10" s="24"/>
      <c r="J10" s="24"/>
      <c r="K10" s="24"/>
      <c r="L10" s="24"/>
      <c r="M10" s="24"/>
      <c r="N10" s="24"/>
      <c r="O10" s="24"/>
    </row>
    <row r="11" ht="18.75" customHeight="1" spans="1:15">
      <c r="A11" s="201" t="s">
        <v>91</v>
      </c>
      <c r="B11" s="237" t="s">
        <v>92</v>
      </c>
      <c r="C11" s="24">
        <v>266865.84</v>
      </c>
      <c r="D11" s="24">
        <v>266865.84</v>
      </c>
      <c r="E11" s="24">
        <v>266865.84</v>
      </c>
      <c r="F11" s="24"/>
      <c r="G11" s="24"/>
      <c r="H11" s="24"/>
      <c r="I11" s="24"/>
      <c r="J11" s="24"/>
      <c r="K11" s="24"/>
      <c r="L11" s="24"/>
      <c r="M11" s="24"/>
      <c r="N11" s="24"/>
      <c r="O11" s="24"/>
    </row>
    <row r="12" ht="18.75" customHeight="1" spans="1:15">
      <c r="A12" s="201" t="s">
        <v>93</v>
      </c>
      <c r="B12" s="237" t="s">
        <v>94</v>
      </c>
      <c r="C12" s="24">
        <v>122329.44</v>
      </c>
      <c r="D12" s="24">
        <v>122329.44</v>
      </c>
      <c r="E12" s="24">
        <v>122329.44</v>
      </c>
      <c r="F12" s="24"/>
      <c r="G12" s="24"/>
      <c r="H12" s="24"/>
      <c r="I12" s="24"/>
      <c r="J12" s="24"/>
      <c r="K12" s="24"/>
      <c r="L12" s="24"/>
      <c r="M12" s="24"/>
      <c r="N12" s="24"/>
      <c r="O12" s="24"/>
    </row>
    <row r="13" ht="18.75" customHeight="1" spans="1:15">
      <c r="A13" s="199" t="s">
        <v>95</v>
      </c>
      <c r="B13" s="236" t="s">
        <v>96</v>
      </c>
      <c r="C13" s="24">
        <v>13158</v>
      </c>
      <c r="D13" s="24">
        <v>13158</v>
      </c>
      <c r="E13" s="24">
        <v>13158</v>
      </c>
      <c r="F13" s="24"/>
      <c r="G13" s="24"/>
      <c r="H13" s="24"/>
      <c r="I13" s="24"/>
      <c r="J13" s="24"/>
      <c r="K13" s="24"/>
      <c r="L13" s="24"/>
      <c r="M13" s="24"/>
      <c r="N13" s="24"/>
      <c r="O13" s="24"/>
    </row>
    <row r="14" ht="18.75" customHeight="1" spans="1:15">
      <c r="A14" s="201" t="s">
        <v>97</v>
      </c>
      <c r="B14" s="237" t="s">
        <v>98</v>
      </c>
      <c r="C14" s="24">
        <v>13158</v>
      </c>
      <c r="D14" s="24">
        <v>13158</v>
      </c>
      <c r="E14" s="24">
        <v>13158</v>
      </c>
      <c r="F14" s="24"/>
      <c r="G14" s="24"/>
      <c r="H14" s="24"/>
      <c r="I14" s="24"/>
      <c r="J14" s="24"/>
      <c r="K14" s="24"/>
      <c r="L14" s="24"/>
      <c r="M14" s="24"/>
      <c r="N14" s="24"/>
      <c r="O14" s="24"/>
    </row>
    <row r="15" ht="18.75" customHeight="1" spans="1:15">
      <c r="A15" s="199" t="s">
        <v>99</v>
      </c>
      <c r="B15" s="236" t="s">
        <v>100</v>
      </c>
      <c r="C15" s="24">
        <v>756.88</v>
      </c>
      <c r="D15" s="24">
        <v>756.88</v>
      </c>
      <c r="E15" s="24">
        <v>756.88</v>
      </c>
      <c r="F15" s="24"/>
      <c r="G15" s="24"/>
      <c r="H15" s="24"/>
      <c r="I15" s="24"/>
      <c r="J15" s="24"/>
      <c r="K15" s="24"/>
      <c r="L15" s="24"/>
      <c r="M15" s="24"/>
      <c r="N15" s="24"/>
      <c r="O15" s="24"/>
    </row>
    <row r="16" ht="18.75" customHeight="1" spans="1:15">
      <c r="A16" s="201" t="s">
        <v>101</v>
      </c>
      <c r="B16" s="237" t="s">
        <v>100</v>
      </c>
      <c r="C16" s="24">
        <v>756.88</v>
      </c>
      <c r="D16" s="24">
        <v>756.88</v>
      </c>
      <c r="E16" s="24">
        <v>756.88</v>
      </c>
      <c r="F16" s="24"/>
      <c r="G16" s="24"/>
      <c r="H16" s="24"/>
      <c r="I16" s="24"/>
      <c r="J16" s="24"/>
      <c r="K16" s="24"/>
      <c r="L16" s="24"/>
      <c r="M16" s="24"/>
      <c r="N16" s="24"/>
      <c r="O16" s="24"/>
    </row>
    <row r="17" ht="18.75" customHeight="1" spans="1:15">
      <c r="A17" s="154" t="s">
        <v>102</v>
      </c>
      <c r="B17" s="184" t="s">
        <v>103</v>
      </c>
      <c r="C17" s="24">
        <v>68234.55</v>
      </c>
      <c r="D17" s="24">
        <v>68234.55</v>
      </c>
      <c r="E17" s="24">
        <v>68234.55</v>
      </c>
      <c r="F17" s="24"/>
      <c r="G17" s="24"/>
      <c r="H17" s="24"/>
      <c r="I17" s="24"/>
      <c r="J17" s="24"/>
      <c r="K17" s="24"/>
      <c r="L17" s="24"/>
      <c r="M17" s="24"/>
      <c r="N17" s="24"/>
      <c r="O17" s="24"/>
    </row>
    <row r="18" ht="18.75" customHeight="1" spans="1:15">
      <c r="A18" s="199" t="s">
        <v>104</v>
      </c>
      <c r="B18" s="236" t="s">
        <v>105</v>
      </c>
      <c r="C18" s="24">
        <v>68234.55</v>
      </c>
      <c r="D18" s="24">
        <v>68234.55</v>
      </c>
      <c r="E18" s="24">
        <v>68234.55</v>
      </c>
      <c r="F18" s="24"/>
      <c r="G18" s="24"/>
      <c r="H18" s="24"/>
      <c r="I18" s="24"/>
      <c r="J18" s="24"/>
      <c r="K18" s="24"/>
      <c r="L18" s="24"/>
      <c r="M18" s="24"/>
      <c r="N18" s="24"/>
      <c r="O18" s="24"/>
    </row>
    <row r="19" ht="18.75" customHeight="1" spans="1:15">
      <c r="A19" s="201" t="s">
        <v>106</v>
      </c>
      <c r="B19" s="237" t="s">
        <v>107</v>
      </c>
      <c r="C19" s="24">
        <v>45648.67</v>
      </c>
      <c r="D19" s="24">
        <v>45648.67</v>
      </c>
      <c r="E19" s="24">
        <v>45648.67</v>
      </c>
      <c r="F19" s="24"/>
      <c r="G19" s="24"/>
      <c r="H19" s="24"/>
      <c r="I19" s="24"/>
      <c r="J19" s="24"/>
      <c r="K19" s="24"/>
      <c r="L19" s="24"/>
      <c r="M19" s="24"/>
      <c r="N19" s="24"/>
      <c r="O19" s="24"/>
    </row>
    <row r="20" ht="18.75" customHeight="1" spans="1:15">
      <c r="A20" s="201" t="s">
        <v>108</v>
      </c>
      <c r="B20" s="237" t="s">
        <v>109</v>
      </c>
      <c r="C20" s="24">
        <v>17160</v>
      </c>
      <c r="D20" s="24">
        <v>17160</v>
      </c>
      <c r="E20" s="24">
        <v>17160</v>
      </c>
      <c r="F20" s="24"/>
      <c r="G20" s="24"/>
      <c r="H20" s="24"/>
      <c r="I20" s="24"/>
      <c r="J20" s="24"/>
      <c r="K20" s="24"/>
      <c r="L20" s="24"/>
      <c r="M20" s="24"/>
      <c r="N20" s="24"/>
      <c r="O20" s="24"/>
    </row>
    <row r="21" ht="18.75" customHeight="1" spans="1:15">
      <c r="A21" s="201" t="s">
        <v>110</v>
      </c>
      <c r="B21" s="237" t="s">
        <v>111</v>
      </c>
      <c r="C21" s="24">
        <v>5425.88</v>
      </c>
      <c r="D21" s="24">
        <v>5425.88</v>
      </c>
      <c r="E21" s="24">
        <v>5425.88</v>
      </c>
      <c r="F21" s="24"/>
      <c r="G21" s="24"/>
      <c r="H21" s="24"/>
      <c r="I21" s="24"/>
      <c r="J21" s="24"/>
      <c r="K21" s="24"/>
      <c r="L21" s="24"/>
      <c r="M21" s="24"/>
      <c r="N21" s="24"/>
      <c r="O21" s="24"/>
    </row>
    <row r="22" ht="18.75" customHeight="1" spans="1:15">
      <c r="A22" s="154" t="s">
        <v>112</v>
      </c>
      <c r="B22" s="184" t="s">
        <v>113</v>
      </c>
      <c r="C22" s="24">
        <v>1139640.2</v>
      </c>
      <c r="D22" s="24">
        <v>1139640.2</v>
      </c>
      <c r="E22" s="24">
        <v>939640.2</v>
      </c>
      <c r="F22" s="24">
        <v>200000</v>
      </c>
      <c r="G22" s="24"/>
      <c r="H22" s="24"/>
      <c r="I22" s="24"/>
      <c r="J22" s="24"/>
      <c r="K22" s="24"/>
      <c r="L22" s="24"/>
      <c r="M22" s="24"/>
      <c r="N22" s="24"/>
      <c r="O22" s="24"/>
    </row>
    <row r="23" ht="18.75" customHeight="1" spans="1:15">
      <c r="A23" s="199" t="s">
        <v>114</v>
      </c>
      <c r="B23" s="236" t="s">
        <v>115</v>
      </c>
      <c r="C23" s="24">
        <v>939640.2</v>
      </c>
      <c r="D23" s="24">
        <v>939640.2</v>
      </c>
      <c r="E23" s="24">
        <v>939640.2</v>
      </c>
      <c r="F23" s="24"/>
      <c r="G23" s="24"/>
      <c r="H23" s="24"/>
      <c r="I23" s="24"/>
      <c r="J23" s="24"/>
      <c r="K23" s="24"/>
      <c r="L23" s="24"/>
      <c r="M23" s="24"/>
      <c r="N23" s="24"/>
      <c r="O23" s="24"/>
    </row>
    <row r="24" ht="18.75" customHeight="1" spans="1:15">
      <c r="A24" s="201" t="s">
        <v>116</v>
      </c>
      <c r="B24" s="237" t="s">
        <v>117</v>
      </c>
      <c r="C24" s="24">
        <v>939640.2</v>
      </c>
      <c r="D24" s="24">
        <v>939640.2</v>
      </c>
      <c r="E24" s="24">
        <v>939640.2</v>
      </c>
      <c r="F24" s="24"/>
      <c r="G24" s="24"/>
      <c r="H24" s="24"/>
      <c r="I24" s="24"/>
      <c r="J24" s="24"/>
      <c r="K24" s="24"/>
      <c r="L24" s="24"/>
      <c r="M24" s="24"/>
      <c r="N24" s="24"/>
      <c r="O24" s="24"/>
    </row>
    <row r="25" ht="18.75" customHeight="1" spans="1:15">
      <c r="A25" s="199" t="s">
        <v>118</v>
      </c>
      <c r="B25" s="236" t="s">
        <v>119</v>
      </c>
      <c r="C25" s="24">
        <v>200000</v>
      </c>
      <c r="D25" s="24">
        <v>200000</v>
      </c>
      <c r="E25" s="24"/>
      <c r="F25" s="24">
        <v>200000</v>
      </c>
      <c r="G25" s="24"/>
      <c r="H25" s="24"/>
      <c r="I25" s="24"/>
      <c r="J25" s="24"/>
      <c r="K25" s="24"/>
      <c r="L25" s="24"/>
      <c r="M25" s="24"/>
      <c r="N25" s="24"/>
      <c r="O25" s="24"/>
    </row>
    <row r="26" ht="18.75" customHeight="1" spans="1:15">
      <c r="A26" s="201" t="s">
        <v>120</v>
      </c>
      <c r="B26" s="237" t="s">
        <v>121</v>
      </c>
      <c r="C26" s="24">
        <v>100000</v>
      </c>
      <c r="D26" s="24">
        <v>100000</v>
      </c>
      <c r="E26" s="24"/>
      <c r="F26" s="24">
        <v>100000</v>
      </c>
      <c r="G26" s="24"/>
      <c r="H26" s="24"/>
      <c r="I26" s="24"/>
      <c r="J26" s="24"/>
      <c r="K26" s="24"/>
      <c r="L26" s="24"/>
      <c r="M26" s="24"/>
      <c r="N26" s="24"/>
      <c r="O26" s="24"/>
    </row>
    <row r="27" ht="18.75" customHeight="1" spans="1:15">
      <c r="A27" s="201" t="s">
        <v>122</v>
      </c>
      <c r="B27" s="237" t="s">
        <v>119</v>
      </c>
      <c r="C27" s="24">
        <v>100000</v>
      </c>
      <c r="D27" s="24">
        <v>100000</v>
      </c>
      <c r="E27" s="24"/>
      <c r="F27" s="24">
        <v>100000</v>
      </c>
      <c r="G27" s="24"/>
      <c r="H27" s="24"/>
      <c r="I27" s="24"/>
      <c r="J27" s="24"/>
      <c r="K27" s="24"/>
      <c r="L27" s="24"/>
      <c r="M27" s="24"/>
      <c r="N27" s="24"/>
      <c r="O27" s="24"/>
    </row>
    <row r="28" ht="18.75" customHeight="1" spans="1:15">
      <c r="A28" s="154" t="s">
        <v>123</v>
      </c>
      <c r="B28" s="184" t="s">
        <v>124</v>
      </c>
      <c r="C28" s="24">
        <v>91747.08</v>
      </c>
      <c r="D28" s="24">
        <v>91747.08</v>
      </c>
      <c r="E28" s="24">
        <v>91747.08</v>
      </c>
      <c r="F28" s="24"/>
      <c r="G28" s="24"/>
      <c r="H28" s="24"/>
      <c r="I28" s="24"/>
      <c r="J28" s="24"/>
      <c r="K28" s="24"/>
      <c r="L28" s="24"/>
      <c r="M28" s="24"/>
      <c r="N28" s="24"/>
      <c r="O28" s="24"/>
    </row>
    <row r="29" ht="18.75" customHeight="1" spans="1:15">
      <c r="A29" s="199" t="s">
        <v>125</v>
      </c>
      <c r="B29" s="236" t="s">
        <v>126</v>
      </c>
      <c r="C29" s="24">
        <v>91747.08</v>
      </c>
      <c r="D29" s="24">
        <v>91747.08</v>
      </c>
      <c r="E29" s="24">
        <v>91747.08</v>
      </c>
      <c r="F29" s="24"/>
      <c r="G29" s="24"/>
      <c r="H29" s="24"/>
      <c r="I29" s="24"/>
      <c r="J29" s="24"/>
      <c r="K29" s="24"/>
      <c r="L29" s="24"/>
      <c r="M29" s="24"/>
      <c r="N29" s="24"/>
      <c r="O29" s="24"/>
    </row>
    <row r="30" ht="18.75" customHeight="1" spans="1:15">
      <c r="A30" s="201" t="s">
        <v>127</v>
      </c>
      <c r="B30" s="237" t="s">
        <v>128</v>
      </c>
      <c r="C30" s="24">
        <v>91747.08</v>
      </c>
      <c r="D30" s="24">
        <v>91747.08</v>
      </c>
      <c r="E30" s="24">
        <v>91747.08</v>
      </c>
      <c r="F30" s="24"/>
      <c r="G30" s="24"/>
      <c r="H30" s="24"/>
      <c r="I30" s="24"/>
      <c r="J30" s="24"/>
      <c r="K30" s="24"/>
      <c r="L30" s="24"/>
      <c r="M30" s="24"/>
      <c r="N30" s="24"/>
      <c r="O30" s="24"/>
    </row>
    <row r="31" ht="18.75" customHeight="1" spans="1:15">
      <c r="A31" s="203" t="s">
        <v>129</v>
      </c>
      <c r="B31" s="204" t="s">
        <v>129</v>
      </c>
      <c r="C31" s="24">
        <v>1707131.99</v>
      </c>
      <c r="D31" s="24">
        <v>1707131.99</v>
      </c>
      <c r="E31" s="24">
        <v>1507131.99</v>
      </c>
      <c r="F31" s="24">
        <v>200000</v>
      </c>
      <c r="G31" s="24"/>
      <c r="H31" s="24"/>
      <c r="I31" s="24"/>
      <c r="J31" s="24"/>
      <c r="K31" s="24"/>
      <c r="L31" s="24"/>
      <c r="M31" s="24"/>
      <c r="N31" s="24"/>
      <c r="O31" s="24"/>
    </row>
  </sheetData>
  <mergeCells count="11">
    <mergeCell ref="A3:O3"/>
    <mergeCell ref="A4:L4"/>
    <mergeCell ref="D5:F5"/>
    <mergeCell ref="J5:O5"/>
    <mergeCell ref="A31:B31"/>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F9" sqref="F9"/>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2" t="s">
        <v>130</v>
      </c>
    </row>
    <row r="3" ht="36" customHeight="1" spans="1:4">
      <c r="A3" s="6" t="str">
        <f>"2025"&amp;"年部门财政拨款收支预算总表"</f>
        <v>2025年部门财政拨款收支预算总表</v>
      </c>
      <c r="B3" s="182"/>
      <c r="C3" s="182"/>
      <c r="D3" s="182"/>
    </row>
    <row r="4" ht="18.75" customHeight="1" spans="1:4">
      <c r="A4" s="8" t="str">
        <f>"单位名称："&amp;"双江拉祜族佤族布朗族傣族自治县供销合作社联合社"</f>
        <v>单位名称：双江拉祜族佤族布朗族傣族自治县供销合作社联合社</v>
      </c>
      <c r="B4" s="183"/>
      <c r="C4" s="183"/>
      <c r="D4" s="42" t="s">
        <v>1</v>
      </c>
    </row>
    <row r="5" ht="18.75" customHeight="1" spans="1:4">
      <c r="A5" s="13" t="s">
        <v>2</v>
      </c>
      <c r="B5" s="15"/>
      <c r="C5" s="13" t="s">
        <v>3</v>
      </c>
      <c r="D5" s="15"/>
    </row>
    <row r="6" ht="18.75" customHeight="1" spans="1:4">
      <c r="A6" s="33" t="s">
        <v>4</v>
      </c>
      <c r="B6" s="129" t="str">
        <f t="shared" ref="B6:D6" si="0">"2025"&amp;"年预算数"</f>
        <v>2025年预算数</v>
      </c>
      <c r="C6" s="33" t="s">
        <v>131</v>
      </c>
      <c r="D6" s="129" t="str">
        <f t="shared" si="0"/>
        <v>2025年预算数</v>
      </c>
    </row>
    <row r="7" ht="18.75" customHeight="1" spans="1:4">
      <c r="A7" s="35"/>
      <c r="B7" s="19"/>
      <c r="C7" s="35"/>
      <c r="D7" s="19"/>
    </row>
    <row r="8" ht="18.75" customHeight="1" spans="1:4">
      <c r="A8" s="184" t="s">
        <v>132</v>
      </c>
      <c r="B8" s="24">
        <v>1707131.99</v>
      </c>
      <c r="C8" s="23" t="s">
        <v>133</v>
      </c>
      <c r="D8" s="24">
        <v>1707131.99</v>
      </c>
    </row>
    <row r="9" ht="18.75" customHeight="1" spans="1:4">
      <c r="A9" s="185" t="s">
        <v>134</v>
      </c>
      <c r="B9" s="24">
        <v>1707131.99</v>
      </c>
      <c r="C9" s="23" t="s">
        <v>135</v>
      </c>
      <c r="D9" s="24"/>
    </row>
    <row r="10" ht="18.75" customHeight="1" spans="1:4">
      <c r="A10" s="185" t="s">
        <v>136</v>
      </c>
      <c r="B10" s="24"/>
      <c r="C10" s="23" t="s">
        <v>137</v>
      </c>
      <c r="D10" s="24"/>
    </row>
    <row r="11" ht="18.75" customHeight="1" spans="1:4">
      <c r="A11" s="185" t="s">
        <v>138</v>
      </c>
      <c r="B11" s="24"/>
      <c r="C11" s="23" t="s">
        <v>139</v>
      </c>
      <c r="D11" s="24"/>
    </row>
    <row r="12" ht="18.75" customHeight="1" spans="1:4">
      <c r="A12" s="186" t="s">
        <v>140</v>
      </c>
      <c r="B12" s="24"/>
      <c r="C12" s="187" t="s">
        <v>141</v>
      </c>
      <c r="D12" s="24"/>
    </row>
    <row r="13" ht="18.75" customHeight="1" spans="1:4">
      <c r="A13" s="188" t="s">
        <v>134</v>
      </c>
      <c r="B13" s="24"/>
      <c r="C13" s="189" t="s">
        <v>142</v>
      </c>
      <c r="D13" s="24"/>
    </row>
    <row r="14" ht="18.75" customHeight="1" spans="1:4">
      <c r="A14" s="188" t="s">
        <v>136</v>
      </c>
      <c r="B14" s="24"/>
      <c r="C14" s="189" t="s">
        <v>143</v>
      </c>
      <c r="D14" s="24"/>
    </row>
    <row r="15" ht="18.75" customHeight="1" spans="1:4">
      <c r="A15" s="188" t="s">
        <v>138</v>
      </c>
      <c r="B15" s="24"/>
      <c r="C15" s="189" t="s">
        <v>144</v>
      </c>
      <c r="D15" s="24"/>
    </row>
    <row r="16" ht="18.75" customHeight="1" spans="1:4">
      <c r="A16" s="188" t="s">
        <v>26</v>
      </c>
      <c r="B16" s="24"/>
      <c r="C16" s="189" t="s">
        <v>145</v>
      </c>
      <c r="D16" s="24">
        <v>407510.16</v>
      </c>
    </row>
    <row r="17" ht="18.75" customHeight="1" spans="1:4">
      <c r="A17" s="188" t="s">
        <v>26</v>
      </c>
      <c r="B17" s="24" t="s">
        <v>26</v>
      </c>
      <c r="C17" s="189" t="s">
        <v>146</v>
      </c>
      <c r="D17" s="24">
        <v>68234.55</v>
      </c>
    </row>
    <row r="18" ht="18.75" customHeight="1" spans="1:4">
      <c r="A18" s="190" t="s">
        <v>26</v>
      </c>
      <c r="B18" s="24" t="s">
        <v>26</v>
      </c>
      <c r="C18" s="189" t="s">
        <v>147</v>
      </c>
      <c r="D18" s="24"/>
    </row>
    <row r="19" ht="18.75" customHeight="1" spans="1:4">
      <c r="A19" s="190" t="s">
        <v>26</v>
      </c>
      <c r="B19" s="24" t="s">
        <v>26</v>
      </c>
      <c r="C19" s="189" t="s">
        <v>148</v>
      </c>
      <c r="D19" s="24"/>
    </row>
    <row r="20" ht="18.75" customHeight="1" spans="1:4">
      <c r="A20" s="191" t="s">
        <v>26</v>
      </c>
      <c r="B20" s="24" t="s">
        <v>26</v>
      </c>
      <c r="C20" s="189" t="s">
        <v>149</v>
      </c>
      <c r="D20" s="24"/>
    </row>
    <row r="21" ht="18.75" customHeight="1" spans="1:4">
      <c r="A21" s="191" t="s">
        <v>26</v>
      </c>
      <c r="B21" s="24" t="s">
        <v>26</v>
      </c>
      <c r="C21" s="189" t="s">
        <v>150</v>
      </c>
      <c r="D21" s="24"/>
    </row>
    <row r="22" ht="18.75" customHeight="1" spans="1:4">
      <c r="A22" s="191" t="s">
        <v>26</v>
      </c>
      <c r="B22" s="24" t="s">
        <v>26</v>
      </c>
      <c r="C22" s="189" t="s">
        <v>151</v>
      </c>
      <c r="D22" s="24"/>
    </row>
    <row r="23" ht="18.75" customHeight="1" spans="1:4">
      <c r="A23" s="191" t="s">
        <v>26</v>
      </c>
      <c r="B23" s="24" t="s">
        <v>26</v>
      </c>
      <c r="C23" s="189" t="s">
        <v>152</v>
      </c>
      <c r="D23" s="24">
        <v>1139640.2</v>
      </c>
    </row>
    <row r="24" ht="18.75" customHeight="1" spans="1:4">
      <c r="A24" s="191" t="s">
        <v>26</v>
      </c>
      <c r="B24" s="24" t="s">
        <v>26</v>
      </c>
      <c r="C24" s="189" t="s">
        <v>153</v>
      </c>
      <c r="D24" s="24"/>
    </row>
    <row r="25" ht="18.75" customHeight="1" spans="1:4">
      <c r="A25" s="191" t="s">
        <v>26</v>
      </c>
      <c r="B25" s="24" t="s">
        <v>26</v>
      </c>
      <c r="C25" s="189" t="s">
        <v>154</v>
      </c>
      <c r="D25" s="24"/>
    </row>
    <row r="26" ht="18.75" customHeight="1" spans="1:4">
      <c r="A26" s="191" t="s">
        <v>26</v>
      </c>
      <c r="B26" s="24" t="s">
        <v>26</v>
      </c>
      <c r="C26" s="189" t="s">
        <v>155</v>
      </c>
      <c r="D26" s="24"/>
    </row>
    <row r="27" ht="18.75" customHeight="1" spans="1:4">
      <c r="A27" s="191" t="s">
        <v>26</v>
      </c>
      <c r="B27" s="24" t="s">
        <v>26</v>
      </c>
      <c r="C27" s="189" t="s">
        <v>156</v>
      </c>
      <c r="D27" s="24">
        <v>91747.08</v>
      </c>
    </row>
    <row r="28" ht="18.75" customHeight="1" spans="1:4">
      <c r="A28" s="191" t="s">
        <v>26</v>
      </c>
      <c r="B28" s="24" t="s">
        <v>26</v>
      </c>
      <c r="C28" s="189" t="s">
        <v>157</v>
      </c>
      <c r="D28" s="24"/>
    </row>
    <row r="29" ht="18.75" customHeight="1" spans="1:4">
      <c r="A29" s="191" t="s">
        <v>26</v>
      </c>
      <c r="B29" s="24" t="s">
        <v>26</v>
      </c>
      <c r="C29" s="189" t="s">
        <v>158</v>
      </c>
      <c r="D29" s="24"/>
    </row>
    <row r="30" ht="18.75" customHeight="1" spans="1:4">
      <c r="A30" s="191" t="s">
        <v>26</v>
      </c>
      <c r="B30" s="24" t="s">
        <v>26</v>
      </c>
      <c r="C30" s="189" t="s">
        <v>159</v>
      </c>
      <c r="D30" s="24"/>
    </row>
    <row r="31" ht="18.75" customHeight="1" spans="1:4">
      <c r="A31" s="191" t="s">
        <v>26</v>
      </c>
      <c r="B31" s="24" t="s">
        <v>26</v>
      </c>
      <c r="C31" s="189" t="s">
        <v>160</v>
      </c>
      <c r="D31" s="24"/>
    </row>
    <row r="32" ht="18.75" customHeight="1" spans="1:4">
      <c r="A32" s="192" t="s">
        <v>26</v>
      </c>
      <c r="B32" s="24" t="s">
        <v>26</v>
      </c>
      <c r="C32" s="189" t="s">
        <v>161</v>
      </c>
      <c r="D32" s="24"/>
    </row>
    <row r="33" ht="18.75" customHeight="1" spans="1:4">
      <c r="A33" s="192" t="s">
        <v>26</v>
      </c>
      <c r="B33" s="24" t="s">
        <v>26</v>
      </c>
      <c r="C33" s="189" t="s">
        <v>162</v>
      </c>
      <c r="D33" s="24"/>
    </row>
    <row r="34" ht="18.75" customHeight="1" spans="1:4">
      <c r="A34" s="192" t="s">
        <v>26</v>
      </c>
      <c r="B34" s="24" t="s">
        <v>26</v>
      </c>
      <c r="C34" s="189" t="s">
        <v>163</v>
      </c>
      <c r="D34" s="24"/>
    </row>
    <row r="35" ht="18.75" customHeight="1" spans="1:4">
      <c r="A35" s="192"/>
      <c r="B35" s="24"/>
      <c r="C35" s="189" t="s">
        <v>164</v>
      </c>
      <c r="D35" s="24"/>
    </row>
    <row r="36" ht="18.75" customHeight="1" spans="1:4">
      <c r="A36" s="192" t="s">
        <v>26</v>
      </c>
      <c r="B36" s="24" t="s">
        <v>26</v>
      </c>
      <c r="C36" s="189" t="s">
        <v>165</v>
      </c>
      <c r="D36" s="24"/>
    </row>
    <row r="37" ht="18.75" customHeight="1" spans="1:4">
      <c r="A37" s="75" t="s">
        <v>166</v>
      </c>
      <c r="B37" s="193">
        <v>1707131.99</v>
      </c>
      <c r="C37" s="194" t="s">
        <v>52</v>
      </c>
      <c r="D37" s="193">
        <v>1707131.99</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showZeros="0" workbookViewId="0">
      <pane ySplit="1" topLeftCell="A2" activePane="bottomLeft" state="frozen"/>
      <selection/>
      <selection pane="bottomLeft" activeCell="B9" sqref="B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73"/>
      <c r="F2" s="79"/>
      <c r="G2" s="42" t="s">
        <v>167</v>
      </c>
    </row>
    <row r="3" ht="39" customHeight="1" spans="1:7">
      <c r="A3" s="6" t="str">
        <f>"2025"&amp;"年一般公共预算支出预算表（按功能科目分类）"</f>
        <v>2025年一般公共预算支出预算表（按功能科目分类）</v>
      </c>
      <c r="B3" s="174"/>
      <c r="C3" s="174"/>
      <c r="D3" s="174"/>
      <c r="E3" s="174"/>
      <c r="F3" s="174"/>
      <c r="G3" s="174"/>
    </row>
    <row r="4" ht="18" customHeight="1" spans="1:7">
      <c r="A4" s="175" t="str">
        <f>"单位名称："&amp;"双江拉祜族佤族布朗族傣族自治县供销合作社联合社"</f>
        <v>单位名称：双江拉祜族佤族布朗族傣族自治县供销合作社联合社</v>
      </c>
      <c r="B4" s="30"/>
      <c r="C4" s="31"/>
      <c r="D4" s="31"/>
      <c r="E4" s="31"/>
      <c r="F4" s="124"/>
      <c r="G4" s="42" t="s">
        <v>1</v>
      </c>
    </row>
    <row r="5" ht="20.25" customHeight="1" spans="1:7">
      <c r="A5" s="176" t="s">
        <v>168</v>
      </c>
      <c r="B5" s="177"/>
      <c r="C5" s="129" t="s">
        <v>56</v>
      </c>
      <c r="D5" s="152" t="s">
        <v>76</v>
      </c>
      <c r="E5" s="14"/>
      <c r="F5" s="15"/>
      <c r="G5" s="145" t="s">
        <v>77</v>
      </c>
    </row>
    <row r="6" ht="20.25" customHeight="1" spans="1:7">
      <c r="A6" s="178" t="s">
        <v>74</v>
      </c>
      <c r="B6" s="178" t="s">
        <v>75</v>
      </c>
      <c r="C6" s="35"/>
      <c r="D6" s="88" t="s">
        <v>58</v>
      </c>
      <c r="E6" s="88" t="s">
        <v>169</v>
      </c>
      <c r="F6" s="88" t="s">
        <v>170</v>
      </c>
      <c r="G6" s="116"/>
    </row>
    <row r="7" ht="19.5" customHeight="1" spans="1:7">
      <c r="A7" s="178" t="s">
        <v>171</v>
      </c>
      <c r="B7" s="178" t="s">
        <v>172</v>
      </c>
      <c r="C7" s="178" t="s">
        <v>173</v>
      </c>
      <c r="D7" s="88">
        <v>4</v>
      </c>
      <c r="E7" s="179" t="s">
        <v>174</v>
      </c>
      <c r="F7" s="179" t="s">
        <v>175</v>
      </c>
      <c r="G7" s="178" t="s">
        <v>176</v>
      </c>
    </row>
    <row r="8" ht="18" customHeight="1" spans="1:7">
      <c r="A8" s="36" t="s">
        <v>85</v>
      </c>
      <c r="B8" s="36" t="s">
        <v>86</v>
      </c>
      <c r="C8" s="24">
        <v>407510.16</v>
      </c>
      <c r="D8" s="24">
        <v>407510.16</v>
      </c>
      <c r="E8" s="24">
        <v>389952.16</v>
      </c>
      <c r="F8" s="24">
        <v>17558</v>
      </c>
      <c r="G8" s="24"/>
    </row>
    <row r="9" ht="18" customHeight="1" spans="1:7">
      <c r="A9" s="140" t="s">
        <v>87</v>
      </c>
      <c r="B9" s="140" t="s">
        <v>88</v>
      </c>
      <c r="C9" s="24">
        <v>393595.28</v>
      </c>
      <c r="D9" s="24">
        <v>393595.28</v>
      </c>
      <c r="E9" s="24">
        <v>389195.28</v>
      </c>
      <c r="F9" s="24">
        <v>4400</v>
      </c>
      <c r="G9" s="24"/>
    </row>
    <row r="10" ht="18" customHeight="1" spans="1:7">
      <c r="A10" s="141" t="s">
        <v>89</v>
      </c>
      <c r="B10" s="141" t="s">
        <v>90</v>
      </c>
      <c r="C10" s="24">
        <v>4400</v>
      </c>
      <c r="D10" s="24">
        <v>4400</v>
      </c>
      <c r="E10" s="24"/>
      <c r="F10" s="24">
        <v>4400</v>
      </c>
      <c r="G10" s="24"/>
    </row>
    <row r="11" ht="18" customHeight="1" spans="1:7">
      <c r="A11" s="141" t="s">
        <v>91</v>
      </c>
      <c r="B11" s="141" t="s">
        <v>92</v>
      </c>
      <c r="C11" s="24">
        <v>266865.84</v>
      </c>
      <c r="D11" s="24">
        <v>266865.84</v>
      </c>
      <c r="E11" s="24">
        <v>266865.84</v>
      </c>
      <c r="F11" s="24"/>
      <c r="G11" s="24"/>
    </row>
    <row r="12" ht="18" customHeight="1" spans="1:7">
      <c r="A12" s="141" t="s">
        <v>93</v>
      </c>
      <c r="B12" s="141" t="s">
        <v>94</v>
      </c>
      <c r="C12" s="24">
        <v>122329.44</v>
      </c>
      <c r="D12" s="24">
        <v>122329.44</v>
      </c>
      <c r="E12" s="24">
        <v>122329.44</v>
      </c>
      <c r="F12" s="24"/>
      <c r="G12" s="24"/>
    </row>
    <row r="13" ht="18" customHeight="1" spans="1:7">
      <c r="A13" s="140" t="s">
        <v>95</v>
      </c>
      <c r="B13" s="140" t="s">
        <v>96</v>
      </c>
      <c r="C13" s="24">
        <v>13158</v>
      </c>
      <c r="D13" s="24">
        <v>13158</v>
      </c>
      <c r="E13" s="24"/>
      <c r="F13" s="24">
        <v>13158</v>
      </c>
      <c r="G13" s="24"/>
    </row>
    <row r="14" ht="18" customHeight="1" spans="1:7">
      <c r="A14" s="141" t="s">
        <v>97</v>
      </c>
      <c r="B14" s="141" t="s">
        <v>98</v>
      </c>
      <c r="C14" s="24">
        <v>13158</v>
      </c>
      <c r="D14" s="24">
        <v>13158</v>
      </c>
      <c r="E14" s="24"/>
      <c r="F14" s="24">
        <v>13158</v>
      </c>
      <c r="G14" s="24"/>
    </row>
    <row r="15" ht="18" customHeight="1" spans="1:7">
      <c r="A15" s="140" t="s">
        <v>99</v>
      </c>
      <c r="B15" s="140" t="s">
        <v>100</v>
      </c>
      <c r="C15" s="24">
        <v>756.88</v>
      </c>
      <c r="D15" s="24">
        <v>756.88</v>
      </c>
      <c r="E15" s="24">
        <v>756.88</v>
      </c>
      <c r="F15" s="24"/>
      <c r="G15" s="24"/>
    </row>
    <row r="16" ht="18" customHeight="1" spans="1:7">
      <c r="A16" s="141" t="s">
        <v>101</v>
      </c>
      <c r="B16" s="141" t="s">
        <v>100</v>
      </c>
      <c r="C16" s="24">
        <v>756.88</v>
      </c>
      <c r="D16" s="24">
        <v>756.88</v>
      </c>
      <c r="E16" s="24">
        <v>756.88</v>
      </c>
      <c r="F16" s="24"/>
      <c r="G16" s="24"/>
    </row>
    <row r="17" ht="18" customHeight="1" spans="1:7">
      <c r="A17" s="36" t="s">
        <v>102</v>
      </c>
      <c r="B17" s="36" t="s">
        <v>103</v>
      </c>
      <c r="C17" s="24">
        <v>68234.55</v>
      </c>
      <c r="D17" s="24">
        <v>68234.55</v>
      </c>
      <c r="E17" s="24">
        <v>68234.55</v>
      </c>
      <c r="F17" s="24"/>
      <c r="G17" s="24"/>
    </row>
    <row r="18" ht="18" customHeight="1" spans="1:7">
      <c r="A18" s="140" t="s">
        <v>104</v>
      </c>
      <c r="B18" s="140" t="s">
        <v>105</v>
      </c>
      <c r="C18" s="24">
        <v>68234.55</v>
      </c>
      <c r="D18" s="24">
        <v>68234.55</v>
      </c>
      <c r="E18" s="24">
        <v>68234.55</v>
      </c>
      <c r="F18" s="24"/>
      <c r="G18" s="24"/>
    </row>
    <row r="19" ht="18" customHeight="1" spans="1:7">
      <c r="A19" s="141" t="s">
        <v>106</v>
      </c>
      <c r="B19" s="141" t="s">
        <v>107</v>
      </c>
      <c r="C19" s="24">
        <v>45648.67</v>
      </c>
      <c r="D19" s="24">
        <v>45648.67</v>
      </c>
      <c r="E19" s="24">
        <v>45648.67</v>
      </c>
      <c r="F19" s="24"/>
      <c r="G19" s="24"/>
    </row>
    <row r="20" ht="18" customHeight="1" spans="1:7">
      <c r="A20" s="141" t="s">
        <v>108</v>
      </c>
      <c r="B20" s="141" t="s">
        <v>109</v>
      </c>
      <c r="C20" s="24">
        <v>17160</v>
      </c>
      <c r="D20" s="24">
        <v>17160</v>
      </c>
      <c r="E20" s="24">
        <v>17160</v>
      </c>
      <c r="F20" s="24"/>
      <c r="G20" s="24"/>
    </row>
    <row r="21" ht="18" customHeight="1" spans="1:7">
      <c r="A21" s="141" t="s">
        <v>110</v>
      </c>
      <c r="B21" s="141" t="s">
        <v>111</v>
      </c>
      <c r="C21" s="24">
        <v>5425.88</v>
      </c>
      <c r="D21" s="24">
        <v>5425.88</v>
      </c>
      <c r="E21" s="24">
        <v>5425.88</v>
      </c>
      <c r="F21" s="24"/>
      <c r="G21" s="24"/>
    </row>
    <row r="22" ht="18" customHeight="1" spans="1:7">
      <c r="A22" s="36" t="s">
        <v>112</v>
      </c>
      <c r="B22" s="36" t="s">
        <v>113</v>
      </c>
      <c r="C22" s="24">
        <v>1139640.2</v>
      </c>
      <c r="D22" s="24">
        <v>939640.2</v>
      </c>
      <c r="E22" s="24">
        <v>843819</v>
      </c>
      <c r="F22" s="24">
        <v>95821.2</v>
      </c>
      <c r="G22" s="24">
        <v>200000</v>
      </c>
    </row>
    <row r="23" ht="18" customHeight="1" spans="1:7">
      <c r="A23" s="140" t="s">
        <v>114</v>
      </c>
      <c r="B23" s="140" t="s">
        <v>115</v>
      </c>
      <c r="C23" s="24">
        <v>939640.2</v>
      </c>
      <c r="D23" s="24">
        <v>939640.2</v>
      </c>
      <c r="E23" s="24">
        <v>843819</v>
      </c>
      <c r="F23" s="24">
        <v>95821.2</v>
      </c>
      <c r="G23" s="24"/>
    </row>
    <row r="24" ht="18" customHeight="1" spans="1:7">
      <c r="A24" s="141" t="s">
        <v>116</v>
      </c>
      <c r="B24" s="141" t="s">
        <v>117</v>
      </c>
      <c r="C24" s="24">
        <v>939640.2</v>
      </c>
      <c r="D24" s="24">
        <v>939640.2</v>
      </c>
      <c r="E24" s="24">
        <v>843819</v>
      </c>
      <c r="F24" s="24">
        <v>95821.2</v>
      </c>
      <c r="G24" s="24"/>
    </row>
    <row r="25" ht="18" customHeight="1" spans="1:7">
      <c r="A25" s="140" t="s">
        <v>118</v>
      </c>
      <c r="B25" s="140" t="s">
        <v>119</v>
      </c>
      <c r="C25" s="24">
        <v>200000</v>
      </c>
      <c r="D25" s="24"/>
      <c r="E25" s="24"/>
      <c r="F25" s="24"/>
      <c r="G25" s="24">
        <v>200000</v>
      </c>
    </row>
    <row r="26" ht="18" customHeight="1" spans="1:7">
      <c r="A26" s="141" t="s">
        <v>120</v>
      </c>
      <c r="B26" s="141" t="s">
        <v>121</v>
      </c>
      <c r="C26" s="24">
        <v>100000</v>
      </c>
      <c r="D26" s="24"/>
      <c r="E26" s="24"/>
      <c r="F26" s="24"/>
      <c r="G26" s="24">
        <v>100000</v>
      </c>
    </row>
    <row r="27" ht="18" customHeight="1" spans="1:7">
      <c r="A27" s="141" t="s">
        <v>122</v>
      </c>
      <c r="B27" s="141" t="s">
        <v>119</v>
      </c>
      <c r="C27" s="24">
        <v>100000</v>
      </c>
      <c r="D27" s="24"/>
      <c r="E27" s="24"/>
      <c r="F27" s="24"/>
      <c r="G27" s="24">
        <v>100000</v>
      </c>
    </row>
    <row r="28" ht="18" customHeight="1" spans="1:7">
      <c r="A28" s="36" t="s">
        <v>123</v>
      </c>
      <c r="B28" s="36" t="s">
        <v>124</v>
      </c>
      <c r="C28" s="24">
        <v>91747.08</v>
      </c>
      <c r="D28" s="24">
        <v>91747.08</v>
      </c>
      <c r="E28" s="24">
        <v>91747.08</v>
      </c>
      <c r="F28" s="24"/>
      <c r="G28" s="24"/>
    </row>
    <row r="29" ht="18" customHeight="1" spans="1:7">
      <c r="A29" s="140" t="s">
        <v>125</v>
      </c>
      <c r="B29" s="140" t="s">
        <v>126</v>
      </c>
      <c r="C29" s="24">
        <v>91747.08</v>
      </c>
      <c r="D29" s="24">
        <v>91747.08</v>
      </c>
      <c r="E29" s="24">
        <v>91747.08</v>
      </c>
      <c r="F29" s="24"/>
      <c r="G29" s="24"/>
    </row>
    <row r="30" ht="18" customHeight="1" spans="1:7">
      <c r="A30" s="141" t="s">
        <v>127</v>
      </c>
      <c r="B30" s="141" t="s">
        <v>128</v>
      </c>
      <c r="C30" s="24">
        <v>91747.08</v>
      </c>
      <c r="D30" s="24">
        <v>91747.08</v>
      </c>
      <c r="E30" s="24">
        <v>91747.08</v>
      </c>
      <c r="F30" s="24"/>
      <c r="G30" s="24"/>
    </row>
    <row r="31" ht="18" customHeight="1" spans="1:7">
      <c r="A31" s="180" t="s">
        <v>129</v>
      </c>
      <c r="B31" s="181" t="s">
        <v>129</v>
      </c>
      <c r="C31" s="24">
        <v>1707131.99</v>
      </c>
      <c r="D31" s="24">
        <v>1507131.99</v>
      </c>
      <c r="E31" s="24">
        <v>1393752.79</v>
      </c>
      <c r="F31" s="24">
        <v>113379.2</v>
      </c>
      <c r="G31" s="24">
        <v>200000</v>
      </c>
    </row>
  </sheetData>
  <mergeCells count="7">
    <mergeCell ref="A3:G3"/>
    <mergeCell ref="A4:E4"/>
    <mergeCell ref="A5:B5"/>
    <mergeCell ref="D5:F5"/>
    <mergeCell ref="A31:B31"/>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tabSelected="1" workbookViewId="0">
      <pane ySplit="1" topLeftCell="A2" activePane="bottomLeft" state="frozen"/>
      <selection/>
      <selection pane="bottomLeft" activeCell="D25" sqref="D25"/>
    </sheetView>
  </sheetViews>
  <sheetFormatPr defaultColWidth="9.14285714285714" defaultRowHeight="14.25" customHeight="1" outlineLevelCol="6"/>
  <cols>
    <col min="1" max="1" width="23.5714285714286" customWidth="1"/>
    <col min="2" max="7" width="22.847619047619" customWidth="1"/>
  </cols>
  <sheetData>
    <row r="1" customHeight="1" spans="1:7">
      <c r="A1" s="161"/>
      <c r="B1" s="161"/>
      <c r="C1" s="161"/>
      <c r="D1" s="161"/>
      <c r="E1" s="161"/>
      <c r="F1" s="161"/>
      <c r="G1" s="161"/>
    </row>
    <row r="2" ht="15" customHeight="1" spans="1:7">
      <c r="A2" s="162"/>
      <c r="B2" s="163"/>
      <c r="C2" s="164"/>
      <c r="D2" s="84"/>
      <c r="G2" s="109" t="s">
        <v>177</v>
      </c>
    </row>
    <row r="3" ht="39" customHeight="1" spans="1:7">
      <c r="A3" s="150" t="str">
        <f>"2025"&amp;"年“三公”经费支出预算表"</f>
        <v>2025年“三公”经费支出预算表</v>
      </c>
      <c r="B3" s="70"/>
      <c r="C3" s="70"/>
      <c r="D3" s="70"/>
      <c r="E3" s="70"/>
      <c r="F3" s="70"/>
      <c r="G3" s="70"/>
    </row>
    <row r="4" ht="18.75" customHeight="1" spans="1:7">
      <c r="A4" s="44" t="str">
        <f>"单位名称："&amp;"双江拉祜族佤族布朗族傣族自治县供销合作社联合社"</f>
        <v>单位名称：双江拉祜族佤族布朗族傣族自治县供销合作社联合社</v>
      </c>
      <c r="B4" s="163"/>
      <c r="C4" s="164"/>
      <c r="D4" s="84"/>
      <c r="E4" s="31"/>
      <c r="G4" s="109" t="s">
        <v>178</v>
      </c>
    </row>
    <row r="5" ht="18.75" customHeight="1" spans="1:7">
      <c r="A5" s="11" t="s">
        <v>179</v>
      </c>
      <c r="B5" s="11" t="s">
        <v>180</v>
      </c>
      <c r="C5" s="33" t="s">
        <v>181</v>
      </c>
      <c r="D5" s="13" t="s">
        <v>182</v>
      </c>
      <c r="E5" s="14"/>
      <c r="F5" s="15"/>
      <c r="G5" s="33" t="s">
        <v>183</v>
      </c>
    </row>
    <row r="6" ht="18.75" customHeight="1" spans="1:7">
      <c r="A6" s="18"/>
      <c r="B6" s="165"/>
      <c r="C6" s="35"/>
      <c r="D6" s="88" t="s">
        <v>58</v>
      </c>
      <c r="E6" s="88" t="s">
        <v>184</v>
      </c>
      <c r="F6" s="88" t="s">
        <v>185</v>
      </c>
      <c r="G6" s="35"/>
    </row>
    <row r="7" ht="18.75" customHeight="1" spans="1:7">
      <c r="A7" s="166" t="s">
        <v>56</v>
      </c>
      <c r="B7" s="167">
        <v>1</v>
      </c>
      <c r="C7" s="168">
        <v>2</v>
      </c>
      <c r="D7" s="169">
        <v>3</v>
      </c>
      <c r="E7" s="169">
        <v>4</v>
      </c>
      <c r="F7" s="169">
        <v>5</v>
      </c>
      <c r="G7" s="168">
        <v>6</v>
      </c>
    </row>
    <row r="8" ht="18.75" customHeight="1" spans="1:7">
      <c r="A8" s="166" t="s">
        <v>56</v>
      </c>
      <c r="B8" s="170"/>
      <c r="C8" s="170"/>
      <c r="D8" s="170"/>
      <c r="E8" s="170"/>
      <c r="F8" s="170"/>
      <c r="G8" s="170"/>
    </row>
    <row r="9" ht="18.75" customHeight="1" spans="1:7">
      <c r="A9" s="171" t="s">
        <v>186</v>
      </c>
      <c r="B9" s="170"/>
      <c r="C9" s="170"/>
      <c r="D9" s="170"/>
      <c r="E9" s="170"/>
      <c r="F9" s="170"/>
      <c r="G9" s="170"/>
    </row>
    <row r="10" ht="18.75" customHeight="1" spans="1:7">
      <c r="A10" s="171" t="s">
        <v>187</v>
      </c>
      <c r="B10" s="170"/>
      <c r="C10" s="170"/>
      <c r="D10" s="170"/>
      <c r="E10" s="170"/>
      <c r="F10" s="170"/>
      <c r="G10" s="170"/>
    </row>
    <row r="11" ht="18.75" customHeight="1" spans="1:7">
      <c r="A11" s="171" t="s">
        <v>188</v>
      </c>
      <c r="B11" s="170"/>
      <c r="C11" s="170"/>
      <c r="D11" s="170"/>
      <c r="E11" s="170"/>
      <c r="F11" s="170"/>
      <c r="G11" s="170"/>
    </row>
    <row r="12" ht="18.75" customHeight="1" spans="1:7">
      <c r="A12" s="171" t="s">
        <v>189</v>
      </c>
      <c r="B12" s="170"/>
      <c r="C12" s="170"/>
      <c r="D12" s="170"/>
      <c r="E12" s="170"/>
      <c r="F12" s="170"/>
      <c r="G12" s="170"/>
    </row>
    <row r="13" ht="15" customHeight="1" spans="1:7">
      <c r="A13" s="40" t="s">
        <v>190</v>
      </c>
      <c r="B13" s="40"/>
      <c r="C13" s="40"/>
      <c r="D13" s="40"/>
      <c r="E13" s="40"/>
      <c r="F13" s="40"/>
      <c r="G13" s="40"/>
    </row>
    <row r="25" customHeight="1" spans="4:4">
      <c r="D25" s="172"/>
    </row>
  </sheetData>
  <mergeCells count="8">
    <mergeCell ref="A3:G3"/>
    <mergeCell ref="A4:D4"/>
    <mergeCell ref="D5:F5"/>
    <mergeCell ref="A13:G13"/>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workbookViewId="0">
      <pane ySplit="1" topLeftCell="A13" activePane="bottomLeft" state="frozen"/>
      <selection/>
      <selection pane="bottomLeft" activeCell="A3" sqref="A3:W3"/>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48"/>
      <c r="D2" s="149"/>
      <c r="E2" s="149"/>
      <c r="F2" s="149"/>
      <c r="G2" s="149"/>
      <c r="H2" s="89"/>
      <c r="I2" s="89"/>
      <c r="J2" s="89"/>
      <c r="K2" s="89"/>
      <c r="L2" s="89"/>
      <c r="M2" s="89"/>
      <c r="N2" s="31"/>
      <c r="O2" s="31"/>
      <c r="P2" s="31"/>
      <c r="Q2" s="89"/>
      <c r="U2" s="148"/>
      <c r="W2" s="41" t="s">
        <v>191</v>
      </c>
    </row>
    <row r="3" ht="39.75" customHeight="1" spans="1:23">
      <c r="A3" s="150" t="str">
        <f>"2025"&amp;"年部门基本支出预算表"</f>
        <v>2025年部门基本支出预算表</v>
      </c>
      <c r="B3" s="70"/>
      <c r="C3" s="70"/>
      <c r="D3" s="70"/>
      <c r="E3" s="70"/>
      <c r="F3" s="70"/>
      <c r="G3" s="70"/>
      <c r="H3" s="70"/>
      <c r="I3" s="70"/>
      <c r="J3" s="70"/>
      <c r="K3" s="70"/>
      <c r="L3" s="70"/>
      <c r="M3" s="70"/>
      <c r="N3" s="7"/>
      <c r="O3" s="7"/>
      <c r="P3" s="7"/>
      <c r="Q3" s="70"/>
      <c r="R3" s="70"/>
      <c r="S3" s="70"/>
      <c r="T3" s="70"/>
      <c r="U3" s="70"/>
      <c r="V3" s="70"/>
      <c r="W3" s="70"/>
    </row>
    <row r="4" ht="18.75" customHeight="1" spans="1:23">
      <c r="A4" s="8" t="str">
        <f>"单位名称："&amp;"双江拉祜族佤族布朗族傣族自治县供销合作社联合社"</f>
        <v>单位名称：双江拉祜族佤族布朗族傣族自治县供销合作社联合社</v>
      </c>
      <c r="B4" s="151"/>
      <c r="C4" s="151"/>
      <c r="D4" s="151"/>
      <c r="E4" s="151"/>
      <c r="F4" s="151"/>
      <c r="G4" s="151"/>
      <c r="H4" s="93"/>
      <c r="I4" s="93"/>
      <c r="J4" s="93"/>
      <c r="K4" s="93"/>
      <c r="L4" s="93"/>
      <c r="M4" s="93"/>
      <c r="N4" s="115"/>
      <c r="O4" s="115"/>
      <c r="P4" s="115"/>
      <c r="Q4" s="93"/>
      <c r="U4" s="148"/>
      <c r="W4" s="41" t="s">
        <v>178</v>
      </c>
    </row>
    <row r="5" ht="18" customHeight="1" spans="1:23">
      <c r="A5" s="11" t="s">
        <v>192</v>
      </c>
      <c r="B5" s="11" t="s">
        <v>193</v>
      </c>
      <c r="C5" s="11" t="s">
        <v>194</v>
      </c>
      <c r="D5" s="11" t="s">
        <v>195</v>
      </c>
      <c r="E5" s="11" t="s">
        <v>196</v>
      </c>
      <c r="F5" s="11" t="s">
        <v>197</v>
      </c>
      <c r="G5" s="11" t="s">
        <v>198</v>
      </c>
      <c r="H5" s="152" t="s">
        <v>199</v>
      </c>
      <c r="I5" s="86" t="s">
        <v>199</v>
      </c>
      <c r="J5" s="86"/>
      <c r="K5" s="86"/>
      <c r="L5" s="86"/>
      <c r="M5" s="86"/>
      <c r="N5" s="14"/>
      <c r="O5" s="14"/>
      <c r="P5" s="14"/>
      <c r="Q5" s="96" t="s">
        <v>62</v>
      </c>
      <c r="R5" s="86" t="s">
        <v>79</v>
      </c>
      <c r="S5" s="86"/>
      <c r="T5" s="86"/>
      <c r="U5" s="86"/>
      <c r="V5" s="86"/>
      <c r="W5" s="158"/>
    </row>
    <row r="6" ht="18" customHeight="1" spans="1:23">
      <c r="A6" s="16"/>
      <c r="B6" s="147"/>
      <c r="C6" s="16"/>
      <c r="D6" s="16"/>
      <c r="E6" s="16"/>
      <c r="F6" s="16"/>
      <c r="G6" s="16"/>
      <c r="H6" s="129" t="s">
        <v>200</v>
      </c>
      <c r="I6" s="152" t="s">
        <v>59</v>
      </c>
      <c r="J6" s="86"/>
      <c r="K6" s="86"/>
      <c r="L6" s="86"/>
      <c r="M6" s="158"/>
      <c r="N6" s="13" t="s">
        <v>201</v>
      </c>
      <c r="O6" s="14"/>
      <c r="P6" s="15"/>
      <c r="Q6" s="11" t="s">
        <v>62</v>
      </c>
      <c r="R6" s="152" t="s">
        <v>79</v>
      </c>
      <c r="S6" s="96" t="s">
        <v>65</v>
      </c>
      <c r="T6" s="86" t="s">
        <v>79</v>
      </c>
      <c r="U6" s="96" t="s">
        <v>67</v>
      </c>
      <c r="V6" s="96" t="s">
        <v>68</v>
      </c>
      <c r="W6" s="160" t="s">
        <v>69</v>
      </c>
    </row>
    <row r="7" ht="18.75" customHeight="1" spans="1:23">
      <c r="A7" s="34"/>
      <c r="B7" s="34"/>
      <c r="C7" s="34"/>
      <c r="D7" s="34"/>
      <c r="E7" s="34"/>
      <c r="F7" s="34"/>
      <c r="G7" s="34"/>
      <c r="H7" s="34"/>
      <c r="I7" s="159" t="s">
        <v>202</v>
      </c>
      <c r="J7" s="11" t="s">
        <v>203</v>
      </c>
      <c r="K7" s="11" t="s">
        <v>204</v>
      </c>
      <c r="L7" s="11" t="s">
        <v>205</v>
      </c>
      <c r="M7" s="11" t="s">
        <v>206</v>
      </c>
      <c r="N7" s="11" t="s">
        <v>59</v>
      </c>
      <c r="O7" s="11" t="s">
        <v>60</v>
      </c>
      <c r="P7" s="11" t="s">
        <v>61</v>
      </c>
      <c r="Q7" s="34"/>
      <c r="R7" s="11" t="s">
        <v>58</v>
      </c>
      <c r="S7" s="11" t="s">
        <v>65</v>
      </c>
      <c r="T7" s="11" t="s">
        <v>207</v>
      </c>
      <c r="U7" s="11" t="s">
        <v>67</v>
      </c>
      <c r="V7" s="11" t="s">
        <v>68</v>
      </c>
      <c r="W7" s="11" t="s">
        <v>69</v>
      </c>
    </row>
    <row r="8" ht="37.5" customHeight="1" spans="1:23">
      <c r="A8" s="132"/>
      <c r="B8" s="132"/>
      <c r="C8" s="132"/>
      <c r="D8" s="132"/>
      <c r="E8" s="132"/>
      <c r="F8" s="132"/>
      <c r="G8" s="132"/>
      <c r="H8" s="132"/>
      <c r="I8" s="114"/>
      <c r="J8" s="18" t="s">
        <v>208</v>
      </c>
      <c r="K8" s="18" t="s">
        <v>204</v>
      </c>
      <c r="L8" s="18" t="s">
        <v>205</v>
      </c>
      <c r="M8" s="18" t="s">
        <v>206</v>
      </c>
      <c r="N8" s="18" t="s">
        <v>204</v>
      </c>
      <c r="O8" s="18" t="s">
        <v>205</v>
      </c>
      <c r="P8" s="18" t="s">
        <v>206</v>
      </c>
      <c r="Q8" s="18" t="s">
        <v>62</v>
      </c>
      <c r="R8" s="18" t="s">
        <v>58</v>
      </c>
      <c r="S8" s="18" t="s">
        <v>65</v>
      </c>
      <c r="T8" s="18" t="s">
        <v>207</v>
      </c>
      <c r="U8" s="18" t="s">
        <v>67</v>
      </c>
      <c r="V8" s="18" t="s">
        <v>68</v>
      </c>
      <c r="W8" s="18" t="s">
        <v>69</v>
      </c>
    </row>
    <row r="9" ht="19.5" customHeight="1" spans="1:23">
      <c r="A9" s="153">
        <v>1</v>
      </c>
      <c r="B9" s="153">
        <v>2</v>
      </c>
      <c r="C9" s="153">
        <v>3</v>
      </c>
      <c r="D9" s="153">
        <v>4</v>
      </c>
      <c r="E9" s="153">
        <v>5</v>
      </c>
      <c r="F9" s="153">
        <v>6</v>
      </c>
      <c r="G9" s="153">
        <v>7</v>
      </c>
      <c r="H9" s="153">
        <v>8</v>
      </c>
      <c r="I9" s="153">
        <v>9</v>
      </c>
      <c r="J9" s="153">
        <v>10</v>
      </c>
      <c r="K9" s="153">
        <v>11</v>
      </c>
      <c r="L9" s="153">
        <v>12</v>
      </c>
      <c r="M9" s="153">
        <v>13</v>
      </c>
      <c r="N9" s="153">
        <v>14</v>
      </c>
      <c r="O9" s="153">
        <v>15</v>
      </c>
      <c r="P9" s="153">
        <v>16</v>
      </c>
      <c r="Q9" s="153">
        <v>17</v>
      </c>
      <c r="R9" s="153">
        <v>18</v>
      </c>
      <c r="S9" s="153">
        <v>19</v>
      </c>
      <c r="T9" s="153">
        <v>20</v>
      </c>
      <c r="U9" s="153">
        <v>21</v>
      </c>
      <c r="V9" s="153">
        <v>22</v>
      </c>
      <c r="W9" s="153">
        <v>23</v>
      </c>
    </row>
    <row r="10" ht="21" customHeight="1" spans="1:23">
      <c r="A10" s="154" t="s">
        <v>71</v>
      </c>
      <c r="B10" s="154"/>
      <c r="C10" s="154"/>
      <c r="D10" s="154"/>
      <c r="E10" s="154"/>
      <c r="F10" s="154"/>
      <c r="G10" s="154"/>
      <c r="H10" s="24">
        <v>1507131.99</v>
      </c>
      <c r="I10" s="24">
        <v>1507131.99</v>
      </c>
      <c r="J10" s="24"/>
      <c r="K10" s="24"/>
      <c r="L10" s="24">
        <v>1507131.99</v>
      </c>
      <c r="M10" s="24"/>
      <c r="N10" s="24"/>
      <c r="O10" s="24"/>
      <c r="P10" s="24"/>
      <c r="Q10" s="24"/>
      <c r="R10" s="24"/>
      <c r="S10" s="24"/>
      <c r="T10" s="24"/>
      <c r="U10" s="24"/>
      <c r="V10" s="24"/>
      <c r="W10" s="24"/>
    </row>
    <row r="11" ht="21" customHeight="1" spans="1:23">
      <c r="A11" s="155" t="s">
        <v>71</v>
      </c>
      <c r="B11" s="22"/>
      <c r="C11" s="22"/>
      <c r="D11" s="22"/>
      <c r="E11" s="22"/>
      <c r="F11" s="22"/>
      <c r="G11" s="22"/>
      <c r="H11" s="24">
        <v>1507131.99</v>
      </c>
      <c r="I11" s="24">
        <v>1507131.99</v>
      </c>
      <c r="J11" s="24"/>
      <c r="K11" s="24"/>
      <c r="L11" s="24">
        <v>1507131.99</v>
      </c>
      <c r="M11" s="24"/>
      <c r="N11" s="24"/>
      <c r="O11" s="24"/>
      <c r="P11" s="24"/>
      <c r="Q11" s="24"/>
      <c r="R11" s="24"/>
      <c r="S11" s="24"/>
      <c r="T11" s="24"/>
      <c r="U11" s="24"/>
      <c r="V11" s="24"/>
      <c r="W11" s="24"/>
    </row>
    <row r="12" ht="21" customHeight="1" spans="1:23">
      <c r="A12" s="26"/>
      <c r="B12" s="22" t="s">
        <v>209</v>
      </c>
      <c r="C12" s="22" t="s">
        <v>210</v>
      </c>
      <c r="D12" s="22" t="s">
        <v>116</v>
      </c>
      <c r="E12" s="22" t="s">
        <v>117</v>
      </c>
      <c r="F12" s="22" t="s">
        <v>211</v>
      </c>
      <c r="G12" s="22" t="s">
        <v>212</v>
      </c>
      <c r="H12" s="24">
        <v>309060</v>
      </c>
      <c r="I12" s="24">
        <v>309060</v>
      </c>
      <c r="J12" s="24"/>
      <c r="K12" s="24"/>
      <c r="L12" s="24">
        <v>309060</v>
      </c>
      <c r="M12" s="24"/>
      <c r="N12" s="24"/>
      <c r="O12" s="24"/>
      <c r="P12" s="24"/>
      <c r="Q12" s="24"/>
      <c r="R12" s="24"/>
      <c r="S12" s="24"/>
      <c r="T12" s="24"/>
      <c r="U12" s="24"/>
      <c r="V12" s="24"/>
      <c r="W12" s="24"/>
    </row>
    <row r="13" ht="21" customHeight="1" spans="1:23">
      <c r="A13" s="26"/>
      <c r="B13" s="22" t="s">
        <v>209</v>
      </c>
      <c r="C13" s="22" t="s">
        <v>210</v>
      </c>
      <c r="D13" s="22" t="s">
        <v>116</v>
      </c>
      <c r="E13" s="22" t="s">
        <v>117</v>
      </c>
      <c r="F13" s="22" t="s">
        <v>213</v>
      </c>
      <c r="G13" s="22" t="s">
        <v>214</v>
      </c>
      <c r="H13" s="24">
        <v>381624</v>
      </c>
      <c r="I13" s="24">
        <v>381624</v>
      </c>
      <c r="J13" s="24"/>
      <c r="K13" s="24"/>
      <c r="L13" s="24">
        <v>381624</v>
      </c>
      <c r="M13" s="24"/>
      <c r="N13" s="24"/>
      <c r="O13" s="24"/>
      <c r="P13" s="24"/>
      <c r="Q13" s="24"/>
      <c r="R13" s="24"/>
      <c r="S13" s="24"/>
      <c r="T13" s="24"/>
      <c r="U13" s="24"/>
      <c r="V13" s="24"/>
      <c r="W13" s="24"/>
    </row>
    <row r="14" ht="21" customHeight="1" spans="1:23">
      <c r="A14" s="26"/>
      <c r="B14" s="22" t="s">
        <v>215</v>
      </c>
      <c r="C14" s="22" t="s">
        <v>216</v>
      </c>
      <c r="D14" s="22" t="s">
        <v>116</v>
      </c>
      <c r="E14" s="22" t="s">
        <v>117</v>
      </c>
      <c r="F14" s="22" t="s">
        <v>217</v>
      </c>
      <c r="G14" s="22" t="s">
        <v>218</v>
      </c>
      <c r="H14" s="24">
        <v>121620</v>
      </c>
      <c r="I14" s="24">
        <v>121620</v>
      </c>
      <c r="J14" s="24"/>
      <c r="K14" s="24"/>
      <c r="L14" s="24">
        <v>121620</v>
      </c>
      <c r="M14" s="24"/>
      <c r="N14" s="24"/>
      <c r="O14" s="24"/>
      <c r="P14" s="24"/>
      <c r="Q14" s="24"/>
      <c r="R14" s="24"/>
      <c r="S14" s="24"/>
      <c r="T14" s="24"/>
      <c r="U14" s="24"/>
      <c r="V14" s="24"/>
      <c r="W14" s="24"/>
    </row>
    <row r="15" ht="21" customHeight="1" spans="1:23">
      <c r="A15" s="26"/>
      <c r="B15" s="22" t="s">
        <v>209</v>
      </c>
      <c r="C15" s="22" t="s">
        <v>210</v>
      </c>
      <c r="D15" s="22" t="s">
        <v>116</v>
      </c>
      <c r="E15" s="22" t="s">
        <v>117</v>
      </c>
      <c r="F15" s="22" t="s">
        <v>217</v>
      </c>
      <c r="G15" s="22" t="s">
        <v>218</v>
      </c>
      <c r="H15" s="24">
        <v>25755</v>
      </c>
      <c r="I15" s="24">
        <v>25755</v>
      </c>
      <c r="J15" s="24"/>
      <c r="K15" s="24"/>
      <c r="L15" s="24">
        <v>25755</v>
      </c>
      <c r="M15" s="24"/>
      <c r="N15" s="24"/>
      <c r="O15" s="24"/>
      <c r="P15" s="24"/>
      <c r="Q15" s="24"/>
      <c r="R15" s="24"/>
      <c r="S15" s="24"/>
      <c r="T15" s="24"/>
      <c r="U15" s="24"/>
      <c r="V15" s="24"/>
      <c r="W15" s="24"/>
    </row>
    <row r="16" ht="21" customHeight="1" spans="1:23">
      <c r="A16" s="26"/>
      <c r="B16" s="22" t="s">
        <v>219</v>
      </c>
      <c r="C16" s="22" t="s">
        <v>220</v>
      </c>
      <c r="D16" s="22" t="s">
        <v>93</v>
      </c>
      <c r="E16" s="22" t="s">
        <v>94</v>
      </c>
      <c r="F16" s="22" t="s">
        <v>221</v>
      </c>
      <c r="G16" s="22" t="s">
        <v>222</v>
      </c>
      <c r="H16" s="24">
        <v>122329.44</v>
      </c>
      <c r="I16" s="24">
        <v>122329.44</v>
      </c>
      <c r="J16" s="24"/>
      <c r="K16" s="24"/>
      <c r="L16" s="24">
        <v>122329.44</v>
      </c>
      <c r="M16" s="24"/>
      <c r="N16" s="24"/>
      <c r="O16" s="24"/>
      <c r="P16" s="24"/>
      <c r="Q16" s="24"/>
      <c r="R16" s="24"/>
      <c r="S16" s="24"/>
      <c r="T16" s="24"/>
      <c r="U16" s="24"/>
      <c r="V16" s="24"/>
      <c r="W16" s="24"/>
    </row>
    <row r="17" ht="21" customHeight="1" spans="1:23">
      <c r="A17" s="26"/>
      <c r="B17" s="22" t="s">
        <v>219</v>
      </c>
      <c r="C17" s="22" t="s">
        <v>220</v>
      </c>
      <c r="D17" s="22" t="s">
        <v>223</v>
      </c>
      <c r="E17" s="22" t="s">
        <v>224</v>
      </c>
      <c r="F17" s="22" t="s">
        <v>225</v>
      </c>
      <c r="G17" s="22" t="s">
        <v>226</v>
      </c>
      <c r="H17" s="24"/>
      <c r="I17" s="24"/>
      <c r="J17" s="24"/>
      <c r="K17" s="24"/>
      <c r="L17" s="24"/>
      <c r="M17" s="24"/>
      <c r="N17" s="24"/>
      <c r="O17" s="24"/>
      <c r="P17" s="24"/>
      <c r="Q17" s="24"/>
      <c r="R17" s="24"/>
      <c r="S17" s="24"/>
      <c r="T17" s="24"/>
      <c r="U17" s="24"/>
      <c r="V17" s="24"/>
      <c r="W17" s="24"/>
    </row>
    <row r="18" ht="21" customHeight="1" spans="1:23">
      <c r="A18" s="26"/>
      <c r="B18" s="22" t="s">
        <v>219</v>
      </c>
      <c r="C18" s="22" t="s">
        <v>220</v>
      </c>
      <c r="D18" s="22" t="s">
        <v>227</v>
      </c>
      <c r="E18" s="22" t="s">
        <v>228</v>
      </c>
      <c r="F18" s="22" t="s">
        <v>229</v>
      </c>
      <c r="G18" s="22" t="s">
        <v>230</v>
      </c>
      <c r="H18" s="24"/>
      <c r="I18" s="24"/>
      <c r="J18" s="24"/>
      <c r="K18" s="24"/>
      <c r="L18" s="24"/>
      <c r="M18" s="24"/>
      <c r="N18" s="24"/>
      <c r="O18" s="24"/>
      <c r="P18" s="24"/>
      <c r="Q18" s="24"/>
      <c r="R18" s="24"/>
      <c r="S18" s="24"/>
      <c r="T18" s="24"/>
      <c r="U18" s="24"/>
      <c r="V18" s="24"/>
      <c r="W18" s="24"/>
    </row>
    <row r="19" ht="21" customHeight="1" spans="1:23">
      <c r="A19" s="26"/>
      <c r="B19" s="22" t="s">
        <v>219</v>
      </c>
      <c r="C19" s="22" t="s">
        <v>220</v>
      </c>
      <c r="D19" s="22" t="s">
        <v>106</v>
      </c>
      <c r="E19" s="22" t="s">
        <v>107</v>
      </c>
      <c r="F19" s="22" t="s">
        <v>229</v>
      </c>
      <c r="G19" s="22" t="s">
        <v>230</v>
      </c>
      <c r="H19" s="24">
        <v>45648.67</v>
      </c>
      <c r="I19" s="24">
        <v>45648.67</v>
      </c>
      <c r="J19" s="24"/>
      <c r="K19" s="24"/>
      <c r="L19" s="24">
        <v>45648.67</v>
      </c>
      <c r="M19" s="24"/>
      <c r="N19" s="24"/>
      <c r="O19" s="24"/>
      <c r="P19" s="24"/>
      <c r="Q19" s="24"/>
      <c r="R19" s="24"/>
      <c r="S19" s="24"/>
      <c r="T19" s="24"/>
      <c r="U19" s="24"/>
      <c r="V19" s="24"/>
      <c r="W19" s="24"/>
    </row>
    <row r="20" ht="21" customHeight="1" spans="1:23">
      <c r="A20" s="26"/>
      <c r="B20" s="22" t="s">
        <v>219</v>
      </c>
      <c r="C20" s="22" t="s">
        <v>220</v>
      </c>
      <c r="D20" s="22" t="s">
        <v>108</v>
      </c>
      <c r="E20" s="22" t="s">
        <v>109</v>
      </c>
      <c r="F20" s="22" t="s">
        <v>231</v>
      </c>
      <c r="G20" s="22" t="s">
        <v>232</v>
      </c>
      <c r="H20" s="24">
        <v>17160</v>
      </c>
      <c r="I20" s="24">
        <v>17160</v>
      </c>
      <c r="J20" s="24"/>
      <c r="K20" s="24"/>
      <c r="L20" s="24">
        <v>17160</v>
      </c>
      <c r="M20" s="24"/>
      <c r="N20" s="24"/>
      <c r="O20" s="24"/>
      <c r="P20" s="24"/>
      <c r="Q20" s="24"/>
      <c r="R20" s="24"/>
      <c r="S20" s="24"/>
      <c r="T20" s="24"/>
      <c r="U20" s="24"/>
      <c r="V20" s="24"/>
      <c r="W20" s="24"/>
    </row>
    <row r="21" ht="21" customHeight="1" spans="1:23">
      <c r="A21" s="26"/>
      <c r="B21" s="22" t="s">
        <v>219</v>
      </c>
      <c r="C21" s="22" t="s">
        <v>220</v>
      </c>
      <c r="D21" s="22" t="s">
        <v>108</v>
      </c>
      <c r="E21" s="22" t="s">
        <v>109</v>
      </c>
      <c r="F21" s="22" t="s">
        <v>231</v>
      </c>
      <c r="G21" s="22" t="s">
        <v>232</v>
      </c>
      <c r="H21" s="24"/>
      <c r="I21" s="24"/>
      <c r="J21" s="24"/>
      <c r="K21" s="24"/>
      <c r="L21" s="24"/>
      <c r="M21" s="24"/>
      <c r="N21" s="24"/>
      <c r="O21" s="24"/>
      <c r="P21" s="24"/>
      <c r="Q21" s="24"/>
      <c r="R21" s="24"/>
      <c r="S21" s="24"/>
      <c r="T21" s="24"/>
      <c r="U21" s="24"/>
      <c r="V21" s="24"/>
      <c r="W21" s="24"/>
    </row>
    <row r="22" ht="21" customHeight="1" spans="1:23">
      <c r="A22" s="26"/>
      <c r="B22" s="22" t="s">
        <v>219</v>
      </c>
      <c r="C22" s="22" t="s">
        <v>220</v>
      </c>
      <c r="D22" s="22" t="s">
        <v>101</v>
      </c>
      <c r="E22" s="22" t="s">
        <v>100</v>
      </c>
      <c r="F22" s="22" t="s">
        <v>233</v>
      </c>
      <c r="G22" s="22" t="s">
        <v>234</v>
      </c>
      <c r="H22" s="24">
        <v>756.88</v>
      </c>
      <c r="I22" s="24">
        <v>756.88</v>
      </c>
      <c r="J22" s="24"/>
      <c r="K22" s="24"/>
      <c r="L22" s="24">
        <v>756.88</v>
      </c>
      <c r="M22" s="24"/>
      <c r="N22" s="24"/>
      <c r="O22" s="24"/>
      <c r="P22" s="24"/>
      <c r="Q22" s="24"/>
      <c r="R22" s="24"/>
      <c r="S22" s="24"/>
      <c r="T22" s="24"/>
      <c r="U22" s="24"/>
      <c r="V22" s="24"/>
      <c r="W22" s="24"/>
    </row>
    <row r="23" ht="21" customHeight="1" spans="1:23">
      <c r="A23" s="26"/>
      <c r="B23" s="22" t="s">
        <v>219</v>
      </c>
      <c r="C23" s="22" t="s">
        <v>220</v>
      </c>
      <c r="D23" s="22" t="s">
        <v>110</v>
      </c>
      <c r="E23" s="22" t="s">
        <v>111</v>
      </c>
      <c r="F23" s="22" t="s">
        <v>233</v>
      </c>
      <c r="G23" s="22" t="s">
        <v>234</v>
      </c>
      <c r="H23" s="24">
        <v>1368</v>
      </c>
      <c r="I23" s="24">
        <v>1368</v>
      </c>
      <c r="J23" s="24"/>
      <c r="K23" s="24"/>
      <c r="L23" s="24">
        <v>1368</v>
      </c>
      <c r="M23" s="24"/>
      <c r="N23" s="24"/>
      <c r="O23" s="24"/>
      <c r="P23" s="24"/>
      <c r="Q23" s="24"/>
      <c r="R23" s="24"/>
      <c r="S23" s="24"/>
      <c r="T23" s="24"/>
      <c r="U23" s="24"/>
      <c r="V23" s="24"/>
      <c r="W23" s="24"/>
    </row>
    <row r="24" ht="21" customHeight="1" spans="1:23">
      <c r="A24" s="26"/>
      <c r="B24" s="22" t="s">
        <v>219</v>
      </c>
      <c r="C24" s="22" t="s">
        <v>220</v>
      </c>
      <c r="D24" s="22" t="s">
        <v>110</v>
      </c>
      <c r="E24" s="22" t="s">
        <v>111</v>
      </c>
      <c r="F24" s="22" t="s">
        <v>233</v>
      </c>
      <c r="G24" s="22" t="s">
        <v>234</v>
      </c>
      <c r="H24" s="24">
        <v>2772</v>
      </c>
      <c r="I24" s="24">
        <v>2772</v>
      </c>
      <c r="J24" s="24"/>
      <c r="K24" s="24"/>
      <c r="L24" s="24">
        <v>2772</v>
      </c>
      <c r="M24" s="24"/>
      <c r="N24" s="24"/>
      <c r="O24" s="24"/>
      <c r="P24" s="24"/>
      <c r="Q24" s="24"/>
      <c r="R24" s="24"/>
      <c r="S24" s="24"/>
      <c r="T24" s="24"/>
      <c r="U24" s="24"/>
      <c r="V24" s="24"/>
      <c r="W24" s="24"/>
    </row>
    <row r="25" ht="21" customHeight="1" spans="1:23">
      <c r="A25" s="26"/>
      <c r="B25" s="22" t="s">
        <v>219</v>
      </c>
      <c r="C25" s="22" t="s">
        <v>220</v>
      </c>
      <c r="D25" s="22" t="s">
        <v>110</v>
      </c>
      <c r="E25" s="22" t="s">
        <v>111</v>
      </c>
      <c r="F25" s="22" t="s">
        <v>233</v>
      </c>
      <c r="G25" s="22" t="s">
        <v>234</v>
      </c>
      <c r="H25" s="24">
        <v>1285.88</v>
      </c>
      <c r="I25" s="24">
        <v>1285.88</v>
      </c>
      <c r="J25" s="24"/>
      <c r="K25" s="24"/>
      <c r="L25" s="24">
        <v>1285.88</v>
      </c>
      <c r="M25" s="24"/>
      <c r="N25" s="24"/>
      <c r="O25" s="24"/>
      <c r="P25" s="24"/>
      <c r="Q25" s="24"/>
      <c r="R25" s="24"/>
      <c r="S25" s="24"/>
      <c r="T25" s="24"/>
      <c r="U25" s="24"/>
      <c r="V25" s="24"/>
      <c r="W25" s="24"/>
    </row>
    <row r="26" ht="21" customHeight="1" spans="1:23">
      <c r="A26" s="26"/>
      <c r="B26" s="22" t="s">
        <v>235</v>
      </c>
      <c r="C26" s="22" t="s">
        <v>128</v>
      </c>
      <c r="D26" s="22" t="s">
        <v>127</v>
      </c>
      <c r="E26" s="22" t="s">
        <v>128</v>
      </c>
      <c r="F26" s="22" t="s">
        <v>236</v>
      </c>
      <c r="G26" s="22" t="s">
        <v>128</v>
      </c>
      <c r="H26" s="24">
        <v>91747.08</v>
      </c>
      <c r="I26" s="24">
        <v>91747.08</v>
      </c>
      <c r="J26" s="24"/>
      <c r="K26" s="24"/>
      <c r="L26" s="24">
        <v>91747.08</v>
      </c>
      <c r="M26" s="24"/>
      <c r="N26" s="24"/>
      <c r="O26" s="24"/>
      <c r="P26" s="24"/>
      <c r="Q26" s="24"/>
      <c r="R26" s="24"/>
      <c r="S26" s="24"/>
      <c r="T26" s="24"/>
      <c r="U26" s="24"/>
      <c r="V26" s="24"/>
      <c r="W26" s="24"/>
    </row>
    <row r="27" ht="21" customHeight="1" spans="1:23">
      <c r="A27" s="26"/>
      <c r="B27" s="22" t="s">
        <v>237</v>
      </c>
      <c r="C27" s="22" t="s">
        <v>238</v>
      </c>
      <c r="D27" s="22" t="s">
        <v>116</v>
      </c>
      <c r="E27" s="22" t="s">
        <v>117</v>
      </c>
      <c r="F27" s="22" t="s">
        <v>239</v>
      </c>
      <c r="G27" s="22" t="s">
        <v>240</v>
      </c>
      <c r="H27" s="24">
        <v>5760</v>
      </c>
      <c r="I27" s="24">
        <v>5760</v>
      </c>
      <c r="J27" s="24"/>
      <c r="K27" s="24"/>
      <c r="L27" s="24">
        <v>5760</v>
      </c>
      <c r="M27" s="24"/>
      <c r="N27" s="24"/>
      <c r="O27" s="24"/>
      <c r="P27" s="24"/>
      <c r="Q27" s="24"/>
      <c r="R27" s="24"/>
      <c r="S27" s="24"/>
      <c r="T27" s="24"/>
      <c r="U27" s="24"/>
      <c r="V27" s="24"/>
      <c r="W27" s="24"/>
    </row>
    <row r="28" ht="21" customHeight="1" spans="1:23">
      <c r="A28" s="26"/>
      <c r="B28" s="22" t="s">
        <v>241</v>
      </c>
      <c r="C28" s="22" t="s">
        <v>242</v>
      </c>
      <c r="D28" s="22" t="s">
        <v>116</v>
      </c>
      <c r="E28" s="22" t="s">
        <v>117</v>
      </c>
      <c r="F28" s="22" t="s">
        <v>243</v>
      </c>
      <c r="G28" s="22" t="s">
        <v>244</v>
      </c>
      <c r="H28" s="24">
        <v>5000</v>
      </c>
      <c r="I28" s="24">
        <v>5000</v>
      </c>
      <c r="J28" s="24"/>
      <c r="K28" s="24"/>
      <c r="L28" s="24">
        <v>5000</v>
      </c>
      <c r="M28" s="24"/>
      <c r="N28" s="24"/>
      <c r="O28" s="24"/>
      <c r="P28" s="24"/>
      <c r="Q28" s="24"/>
      <c r="R28" s="24"/>
      <c r="S28" s="24"/>
      <c r="T28" s="24"/>
      <c r="U28" s="24"/>
      <c r="V28" s="24"/>
      <c r="W28" s="24"/>
    </row>
    <row r="29" ht="21" customHeight="1" spans="1:23">
      <c r="A29" s="26"/>
      <c r="B29" s="22" t="s">
        <v>241</v>
      </c>
      <c r="C29" s="22" t="s">
        <v>242</v>
      </c>
      <c r="D29" s="22" t="s">
        <v>116</v>
      </c>
      <c r="E29" s="22" t="s">
        <v>117</v>
      </c>
      <c r="F29" s="22" t="s">
        <v>245</v>
      </c>
      <c r="G29" s="22" t="s">
        <v>246</v>
      </c>
      <c r="H29" s="24">
        <v>2000</v>
      </c>
      <c r="I29" s="24">
        <v>2000</v>
      </c>
      <c r="J29" s="24"/>
      <c r="K29" s="24"/>
      <c r="L29" s="24">
        <v>2000</v>
      </c>
      <c r="M29" s="24"/>
      <c r="N29" s="24"/>
      <c r="O29" s="24"/>
      <c r="P29" s="24"/>
      <c r="Q29" s="24"/>
      <c r="R29" s="24"/>
      <c r="S29" s="24"/>
      <c r="T29" s="24"/>
      <c r="U29" s="24"/>
      <c r="V29" s="24"/>
      <c r="W29" s="24"/>
    </row>
    <row r="30" ht="21" customHeight="1" spans="1:23">
      <c r="A30" s="26"/>
      <c r="B30" s="22" t="s">
        <v>241</v>
      </c>
      <c r="C30" s="22" t="s">
        <v>242</v>
      </c>
      <c r="D30" s="22" t="s">
        <v>116</v>
      </c>
      <c r="E30" s="22" t="s">
        <v>117</v>
      </c>
      <c r="F30" s="22" t="s">
        <v>247</v>
      </c>
      <c r="G30" s="22" t="s">
        <v>248</v>
      </c>
      <c r="H30" s="24">
        <v>16240</v>
      </c>
      <c r="I30" s="24">
        <v>16240</v>
      </c>
      <c r="J30" s="24"/>
      <c r="K30" s="24"/>
      <c r="L30" s="24">
        <v>16240</v>
      </c>
      <c r="M30" s="24"/>
      <c r="N30" s="24"/>
      <c r="O30" s="24"/>
      <c r="P30" s="24"/>
      <c r="Q30" s="24"/>
      <c r="R30" s="24"/>
      <c r="S30" s="24"/>
      <c r="T30" s="24"/>
      <c r="U30" s="24"/>
      <c r="V30" s="24"/>
      <c r="W30" s="24"/>
    </row>
    <row r="31" ht="21" customHeight="1" spans="1:23">
      <c r="A31" s="26"/>
      <c r="B31" s="22" t="s">
        <v>241</v>
      </c>
      <c r="C31" s="22" t="s">
        <v>242</v>
      </c>
      <c r="D31" s="22" t="s">
        <v>116</v>
      </c>
      <c r="E31" s="22" t="s">
        <v>117</v>
      </c>
      <c r="F31" s="22" t="s">
        <v>249</v>
      </c>
      <c r="G31" s="22" t="s">
        <v>250</v>
      </c>
      <c r="H31" s="24">
        <v>800</v>
      </c>
      <c r="I31" s="24">
        <v>800</v>
      </c>
      <c r="J31" s="24"/>
      <c r="K31" s="24"/>
      <c r="L31" s="24">
        <v>800</v>
      </c>
      <c r="M31" s="24"/>
      <c r="N31" s="24"/>
      <c r="O31" s="24"/>
      <c r="P31" s="24"/>
      <c r="Q31" s="24"/>
      <c r="R31" s="24"/>
      <c r="S31" s="24"/>
      <c r="T31" s="24"/>
      <c r="U31" s="24"/>
      <c r="V31" s="24"/>
      <c r="W31" s="24"/>
    </row>
    <row r="32" ht="21" customHeight="1" spans="1:23">
      <c r="A32" s="26"/>
      <c r="B32" s="22" t="s">
        <v>241</v>
      </c>
      <c r="C32" s="22" t="s">
        <v>242</v>
      </c>
      <c r="D32" s="22" t="s">
        <v>116</v>
      </c>
      <c r="E32" s="22" t="s">
        <v>117</v>
      </c>
      <c r="F32" s="22" t="s">
        <v>251</v>
      </c>
      <c r="G32" s="22" t="s">
        <v>252</v>
      </c>
      <c r="H32" s="24">
        <v>2000</v>
      </c>
      <c r="I32" s="24">
        <v>2000</v>
      </c>
      <c r="J32" s="24"/>
      <c r="K32" s="24"/>
      <c r="L32" s="24">
        <v>2000</v>
      </c>
      <c r="M32" s="24"/>
      <c r="N32" s="24"/>
      <c r="O32" s="24"/>
      <c r="P32" s="24"/>
      <c r="Q32" s="24"/>
      <c r="R32" s="24"/>
      <c r="S32" s="24"/>
      <c r="T32" s="24"/>
      <c r="U32" s="24"/>
      <c r="V32" s="24"/>
      <c r="W32" s="24"/>
    </row>
    <row r="33" ht="21" customHeight="1" spans="1:23">
      <c r="A33" s="26"/>
      <c r="B33" s="22" t="s">
        <v>253</v>
      </c>
      <c r="C33" s="22" t="s">
        <v>254</v>
      </c>
      <c r="D33" s="22" t="s">
        <v>89</v>
      </c>
      <c r="E33" s="22" t="s">
        <v>90</v>
      </c>
      <c r="F33" s="22" t="s">
        <v>255</v>
      </c>
      <c r="G33" s="22" t="s">
        <v>256</v>
      </c>
      <c r="H33" s="24">
        <v>4400</v>
      </c>
      <c r="I33" s="24">
        <v>4400</v>
      </c>
      <c r="J33" s="24"/>
      <c r="K33" s="24"/>
      <c r="L33" s="24">
        <v>4400</v>
      </c>
      <c r="M33" s="24"/>
      <c r="N33" s="24"/>
      <c r="O33" s="24"/>
      <c r="P33" s="24"/>
      <c r="Q33" s="24"/>
      <c r="R33" s="24"/>
      <c r="S33" s="24"/>
      <c r="T33" s="24"/>
      <c r="U33" s="24"/>
      <c r="V33" s="24"/>
      <c r="W33" s="24"/>
    </row>
    <row r="34" ht="21" customHeight="1" spans="1:23">
      <c r="A34" s="26"/>
      <c r="B34" s="22" t="s">
        <v>257</v>
      </c>
      <c r="C34" s="22" t="s">
        <v>258</v>
      </c>
      <c r="D34" s="22" t="s">
        <v>116</v>
      </c>
      <c r="E34" s="22" t="s">
        <v>117</v>
      </c>
      <c r="F34" s="22" t="s">
        <v>259</v>
      </c>
      <c r="G34" s="22" t="s">
        <v>258</v>
      </c>
      <c r="H34" s="24">
        <v>6181.2</v>
      </c>
      <c r="I34" s="24">
        <v>6181.2</v>
      </c>
      <c r="J34" s="24"/>
      <c r="K34" s="24"/>
      <c r="L34" s="24">
        <v>6181.2</v>
      </c>
      <c r="M34" s="24"/>
      <c r="N34" s="24"/>
      <c r="O34" s="24"/>
      <c r="P34" s="24"/>
      <c r="Q34" s="24"/>
      <c r="R34" s="24"/>
      <c r="S34" s="24"/>
      <c r="T34" s="24"/>
      <c r="U34" s="24"/>
      <c r="V34" s="24"/>
      <c r="W34" s="24"/>
    </row>
    <row r="35" ht="21" customHeight="1" spans="1:23">
      <c r="A35" s="26"/>
      <c r="B35" s="22" t="s">
        <v>260</v>
      </c>
      <c r="C35" s="22" t="s">
        <v>261</v>
      </c>
      <c r="D35" s="22" t="s">
        <v>116</v>
      </c>
      <c r="E35" s="22" t="s">
        <v>117</v>
      </c>
      <c r="F35" s="22" t="s">
        <v>262</v>
      </c>
      <c r="G35" s="22" t="s">
        <v>263</v>
      </c>
      <c r="H35" s="24">
        <v>63600</v>
      </c>
      <c r="I35" s="24">
        <v>63600</v>
      </c>
      <c r="J35" s="24"/>
      <c r="K35" s="24"/>
      <c r="L35" s="24">
        <v>63600</v>
      </c>
      <c r="M35" s="24"/>
      <c r="N35" s="24"/>
      <c r="O35" s="24"/>
      <c r="P35" s="24"/>
      <c r="Q35" s="24"/>
      <c r="R35" s="24"/>
      <c r="S35" s="24"/>
      <c r="T35" s="24"/>
      <c r="U35" s="24"/>
      <c r="V35" s="24"/>
      <c r="W35" s="24"/>
    </row>
    <row r="36" ht="21" customHeight="1" spans="1:23">
      <c r="A36" s="26"/>
      <c r="B36" s="22" t="s">
        <v>264</v>
      </c>
      <c r="C36" s="22" t="s">
        <v>265</v>
      </c>
      <c r="D36" s="22" t="s">
        <v>97</v>
      </c>
      <c r="E36" s="22" t="s">
        <v>98</v>
      </c>
      <c r="F36" s="22" t="s">
        <v>255</v>
      </c>
      <c r="G36" s="22" t="s">
        <v>256</v>
      </c>
      <c r="H36" s="24">
        <v>13158</v>
      </c>
      <c r="I36" s="24">
        <v>13158</v>
      </c>
      <c r="J36" s="24"/>
      <c r="K36" s="24"/>
      <c r="L36" s="24">
        <v>13158</v>
      </c>
      <c r="M36" s="24"/>
      <c r="N36" s="24"/>
      <c r="O36" s="24"/>
      <c r="P36" s="24"/>
      <c r="Q36" s="24"/>
      <c r="R36" s="24"/>
      <c r="S36" s="24"/>
      <c r="T36" s="24"/>
      <c r="U36" s="24"/>
      <c r="V36" s="24"/>
      <c r="W36" s="24"/>
    </row>
    <row r="37" ht="21" customHeight="1" spans="1:23">
      <c r="A37" s="26"/>
      <c r="B37" s="22" t="s">
        <v>266</v>
      </c>
      <c r="C37" s="22" t="s">
        <v>267</v>
      </c>
      <c r="D37" s="22" t="s">
        <v>91</v>
      </c>
      <c r="E37" s="22" t="s">
        <v>92</v>
      </c>
      <c r="F37" s="22" t="s">
        <v>268</v>
      </c>
      <c r="G37" s="22" t="s">
        <v>269</v>
      </c>
      <c r="H37" s="24">
        <v>266865.84</v>
      </c>
      <c r="I37" s="24">
        <v>266865.84</v>
      </c>
      <c r="J37" s="24"/>
      <c r="K37" s="24"/>
      <c r="L37" s="24">
        <v>266865.84</v>
      </c>
      <c r="M37" s="24"/>
      <c r="N37" s="24"/>
      <c r="O37" s="24"/>
      <c r="P37" s="24"/>
      <c r="Q37" s="24"/>
      <c r="R37" s="24"/>
      <c r="S37" s="24"/>
      <c r="T37" s="24"/>
      <c r="U37" s="24"/>
      <c r="V37" s="24"/>
      <c r="W37" s="24"/>
    </row>
    <row r="38" ht="21" customHeight="1" spans="1:23">
      <c r="A38" s="37" t="s">
        <v>129</v>
      </c>
      <c r="B38" s="156"/>
      <c r="C38" s="156"/>
      <c r="D38" s="156"/>
      <c r="E38" s="156"/>
      <c r="F38" s="156"/>
      <c r="G38" s="157"/>
      <c r="H38" s="24">
        <v>1507131.99</v>
      </c>
      <c r="I38" s="24">
        <v>1507131.99</v>
      </c>
      <c r="J38" s="24"/>
      <c r="K38" s="24"/>
      <c r="L38" s="24">
        <v>1507131.99</v>
      </c>
      <c r="M38" s="24"/>
      <c r="N38" s="24"/>
      <c r="O38" s="24"/>
      <c r="P38" s="24"/>
      <c r="Q38" s="24"/>
      <c r="R38" s="24"/>
      <c r="S38" s="24"/>
      <c r="T38" s="24"/>
      <c r="U38" s="24"/>
      <c r="V38" s="24"/>
      <c r="W38" s="24"/>
    </row>
  </sheetData>
  <sheetProtection sheet="1"/>
  <mergeCells count="30">
    <mergeCell ref="A3:W3"/>
    <mergeCell ref="A4:G4"/>
    <mergeCell ref="H5:W5"/>
    <mergeCell ref="I6:M6"/>
    <mergeCell ref="N6:P6"/>
    <mergeCell ref="R6:W6"/>
    <mergeCell ref="A38:G3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4"/>
  <sheetViews>
    <sheetView showZeros="0" workbookViewId="0">
      <pane ySplit="1" topLeftCell="A2" activePane="bottomLeft" state="frozen"/>
      <selection/>
      <selection pane="bottomLeft" activeCell="G24" sqref="G24"/>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21.4285714285714"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2" t="s">
        <v>270</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"单位名称："&amp;"双江拉祜族佤族布朗族傣族自治县供销合作社联合社"</f>
        <v>单位名称：双江拉祜族佤族布朗族傣族自治县供销合作社联合社</v>
      </c>
      <c r="B4" s="9"/>
      <c r="C4" s="9"/>
      <c r="D4" s="9"/>
      <c r="E4" s="9"/>
      <c r="F4" s="9"/>
      <c r="G4" s="9"/>
      <c r="H4" s="9"/>
      <c r="I4" s="10"/>
      <c r="J4" s="10"/>
      <c r="K4" s="10"/>
      <c r="L4" s="10"/>
      <c r="M4" s="10"/>
      <c r="N4" s="10"/>
      <c r="O4" s="10"/>
      <c r="P4" s="10"/>
      <c r="Q4" s="10"/>
      <c r="R4" s="2"/>
      <c r="S4" s="2"/>
      <c r="T4" s="2"/>
      <c r="U4" s="4"/>
      <c r="V4" s="2"/>
      <c r="W4" s="42" t="s">
        <v>178</v>
      </c>
    </row>
    <row r="5" ht="18.75" customHeight="1" spans="1:23">
      <c r="A5" s="11" t="s">
        <v>271</v>
      </c>
      <c r="B5" s="12" t="s">
        <v>193</v>
      </c>
      <c r="C5" s="11" t="s">
        <v>194</v>
      </c>
      <c r="D5" s="11" t="s">
        <v>272</v>
      </c>
      <c r="E5" s="12" t="s">
        <v>195</v>
      </c>
      <c r="F5" s="12" t="s">
        <v>196</v>
      </c>
      <c r="G5" s="12" t="s">
        <v>273</v>
      </c>
      <c r="H5" s="12" t="s">
        <v>274</v>
      </c>
      <c r="I5" s="33" t="s">
        <v>56</v>
      </c>
      <c r="J5" s="13" t="s">
        <v>275</v>
      </c>
      <c r="K5" s="14"/>
      <c r="L5" s="14"/>
      <c r="M5" s="15"/>
      <c r="N5" s="13" t="s">
        <v>201</v>
      </c>
      <c r="O5" s="14"/>
      <c r="P5" s="15"/>
      <c r="Q5" s="12" t="s">
        <v>62</v>
      </c>
      <c r="R5" s="13" t="s">
        <v>79</v>
      </c>
      <c r="S5" s="14"/>
      <c r="T5" s="14"/>
      <c r="U5" s="14"/>
      <c r="V5" s="14"/>
      <c r="W5" s="15"/>
    </row>
    <row r="6" ht="18.75" customHeight="1" spans="1:23">
      <c r="A6" s="16"/>
      <c r="B6" s="34"/>
      <c r="C6" s="16"/>
      <c r="D6" s="16"/>
      <c r="E6" s="17"/>
      <c r="F6" s="17"/>
      <c r="G6" s="17"/>
      <c r="H6" s="17"/>
      <c r="I6" s="34"/>
      <c r="J6" s="144" t="s">
        <v>59</v>
      </c>
      <c r="K6" s="145"/>
      <c r="L6" s="12" t="s">
        <v>60</v>
      </c>
      <c r="M6" s="12" t="s">
        <v>61</v>
      </c>
      <c r="N6" s="12" t="s">
        <v>59</v>
      </c>
      <c r="O6" s="12" t="s">
        <v>60</v>
      </c>
      <c r="P6" s="12" t="s">
        <v>61</v>
      </c>
      <c r="Q6" s="17"/>
      <c r="R6" s="12" t="s">
        <v>58</v>
      </c>
      <c r="S6" s="11" t="s">
        <v>65</v>
      </c>
      <c r="T6" s="11" t="s">
        <v>207</v>
      </c>
      <c r="U6" s="11" t="s">
        <v>67</v>
      </c>
      <c r="V6" s="11" t="s">
        <v>68</v>
      </c>
      <c r="W6" s="11" t="s">
        <v>69</v>
      </c>
    </row>
    <row r="7" ht="18.75" customHeight="1" spans="1:23">
      <c r="A7" s="34"/>
      <c r="B7" s="34"/>
      <c r="C7" s="34"/>
      <c r="D7" s="34"/>
      <c r="E7" s="34"/>
      <c r="F7" s="34"/>
      <c r="G7" s="34"/>
      <c r="H7" s="34"/>
      <c r="I7" s="34"/>
      <c r="J7" s="146" t="s">
        <v>58</v>
      </c>
      <c r="K7" s="116"/>
      <c r="L7" s="34"/>
      <c r="M7" s="34"/>
      <c r="N7" s="34"/>
      <c r="O7" s="34"/>
      <c r="P7" s="34"/>
      <c r="Q7" s="34"/>
      <c r="R7" s="34"/>
      <c r="S7" s="147"/>
      <c r="T7" s="147"/>
      <c r="U7" s="147"/>
      <c r="V7" s="147"/>
      <c r="W7" s="147"/>
    </row>
    <row r="8" ht="18.75" customHeight="1" spans="1:23">
      <c r="A8" s="18"/>
      <c r="B8" s="35"/>
      <c r="C8" s="18"/>
      <c r="D8" s="18"/>
      <c r="E8" s="19"/>
      <c r="F8" s="19"/>
      <c r="G8" s="19"/>
      <c r="H8" s="19"/>
      <c r="I8" s="35"/>
      <c r="J8" s="49" t="s">
        <v>58</v>
      </c>
      <c r="K8" s="49" t="s">
        <v>276</v>
      </c>
      <c r="L8" s="19"/>
      <c r="M8" s="19"/>
      <c r="N8" s="19"/>
      <c r="O8" s="19"/>
      <c r="P8" s="19"/>
      <c r="Q8" s="19"/>
      <c r="R8" s="19"/>
      <c r="S8" s="19"/>
      <c r="T8" s="19"/>
      <c r="U8" s="35"/>
      <c r="V8" s="19"/>
      <c r="W8" s="19"/>
    </row>
    <row r="9" ht="18.75" customHeight="1" spans="1:23">
      <c r="A9" s="142">
        <v>1</v>
      </c>
      <c r="B9" s="142">
        <v>2</v>
      </c>
      <c r="C9" s="142">
        <v>3</v>
      </c>
      <c r="D9" s="142">
        <v>4</v>
      </c>
      <c r="E9" s="142">
        <v>5</v>
      </c>
      <c r="F9" s="142">
        <v>6</v>
      </c>
      <c r="G9" s="142">
        <v>7</v>
      </c>
      <c r="H9" s="142">
        <v>8</v>
      </c>
      <c r="I9" s="142">
        <v>9</v>
      </c>
      <c r="J9" s="142">
        <v>10</v>
      </c>
      <c r="K9" s="142">
        <v>11</v>
      </c>
      <c r="L9" s="142">
        <v>12</v>
      </c>
      <c r="M9" s="142">
        <v>13</v>
      </c>
      <c r="N9" s="142">
        <v>14</v>
      </c>
      <c r="O9" s="142">
        <v>15</v>
      </c>
      <c r="P9" s="142">
        <v>16</v>
      </c>
      <c r="Q9" s="142">
        <v>17</v>
      </c>
      <c r="R9" s="142">
        <v>18</v>
      </c>
      <c r="S9" s="142">
        <v>19</v>
      </c>
      <c r="T9" s="142">
        <v>20</v>
      </c>
      <c r="U9" s="142">
        <v>21</v>
      </c>
      <c r="V9" s="142">
        <v>22</v>
      </c>
      <c r="W9" s="142">
        <v>23</v>
      </c>
    </row>
    <row r="10" ht="31" customHeight="1" spans="1:23">
      <c r="A10" s="22"/>
      <c r="B10" s="22"/>
      <c r="C10" s="22" t="s">
        <v>277</v>
      </c>
      <c r="D10" s="22"/>
      <c r="E10" s="22"/>
      <c r="F10" s="22"/>
      <c r="G10" s="22"/>
      <c r="H10" s="22"/>
      <c r="I10" s="24">
        <v>100000</v>
      </c>
      <c r="J10" s="24">
        <v>100000</v>
      </c>
      <c r="K10" s="24">
        <v>100000</v>
      </c>
      <c r="L10" s="24"/>
      <c r="M10" s="24"/>
      <c r="N10" s="24"/>
      <c r="O10" s="24"/>
      <c r="P10" s="24"/>
      <c r="Q10" s="24"/>
      <c r="R10" s="24"/>
      <c r="S10" s="24"/>
      <c r="T10" s="24"/>
      <c r="U10" s="24"/>
      <c r="V10" s="24"/>
      <c r="W10" s="24"/>
    </row>
    <row r="11" ht="31" customHeight="1" spans="1:23">
      <c r="A11" s="143" t="s">
        <v>278</v>
      </c>
      <c r="B11" s="143" t="s">
        <v>279</v>
      </c>
      <c r="C11" s="22" t="s">
        <v>277</v>
      </c>
      <c r="D11" s="143" t="s">
        <v>71</v>
      </c>
      <c r="E11" s="143" t="s">
        <v>122</v>
      </c>
      <c r="F11" s="143" t="s">
        <v>119</v>
      </c>
      <c r="G11" s="143" t="s">
        <v>280</v>
      </c>
      <c r="H11" s="143" t="s">
        <v>281</v>
      </c>
      <c r="I11" s="24">
        <v>100000</v>
      </c>
      <c r="J11" s="24">
        <v>100000</v>
      </c>
      <c r="K11" s="24">
        <v>100000</v>
      </c>
      <c r="L11" s="24"/>
      <c r="M11" s="24"/>
      <c r="N11" s="24"/>
      <c r="O11" s="24"/>
      <c r="P11" s="24"/>
      <c r="Q11" s="24"/>
      <c r="R11" s="24"/>
      <c r="S11" s="24"/>
      <c r="T11" s="24"/>
      <c r="U11" s="24"/>
      <c r="V11" s="24"/>
      <c r="W11" s="24"/>
    </row>
    <row r="12" ht="31" customHeight="1" spans="1:23">
      <c r="A12" s="26"/>
      <c r="B12" s="26"/>
      <c r="C12" s="22" t="s">
        <v>282</v>
      </c>
      <c r="D12" s="26"/>
      <c r="E12" s="26"/>
      <c r="F12" s="26"/>
      <c r="G12" s="26"/>
      <c r="H12" s="26"/>
      <c r="I12" s="24">
        <v>100000</v>
      </c>
      <c r="J12" s="24">
        <v>100000</v>
      </c>
      <c r="K12" s="24">
        <v>100000</v>
      </c>
      <c r="L12" s="24"/>
      <c r="M12" s="24"/>
      <c r="N12" s="24"/>
      <c r="O12" s="24"/>
      <c r="P12" s="24"/>
      <c r="Q12" s="24"/>
      <c r="R12" s="24"/>
      <c r="S12" s="24"/>
      <c r="T12" s="24"/>
      <c r="U12" s="24"/>
      <c r="V12" s="24"/>
      <c r="W12" s="24"/>
    </row>
    <row r="13" ht="31" customHeight="1" spans="1:23">
      <c r="A13" s="143" t="s">
        <v>278</v>
      </c>
      <c r="B13" s="143" t="s">
        <v>283</v>
      </c>
      <c r="C13" s="22" t="s">
        <v>282</v>
      </c>
      <c r="D13" s="143" t="s">
        <v>71</v>
      </c>
      <c r="E13" s="143" t="s">
        <v>120</v>
      </c>
      <c r="F13" s="143" t="s">
        <v>121</v>
      </c>
      <c r="G13" s="143" t="s">
        <v>284</v>
      </c>
      <c r="H13" s="143" t="s">
        <v>285</v>
      </c>
      <c r="I13" s="24">
        <v>100000</v>
      </c>
      <c r="J13" s="24">
        <v>100000</v>
      </c>
      <c r="K13" s="24">
        <v>100000</v>
      </c>
      <c r="L13" s="24"/>
      <c r="M13" s="24"/>
      <c r="N13" s="24"/>
      <c r="O13" s="24"/>
      <c r="P13" s="24"/>
      <c r="Q13" s="24"/>
      <c r="R13" s="24"/>
      <c r="S13" s="24"/>
      <c r="T13" s="24"/>
      <c r="U13" s="24"/>
      <c r="V13" s="24"/>
      <c r="W13" s="24"/>
    </row>
    <row r="14" ht="31" customHeight="1" spans="1:23">
      <c r="A14" s="37" t="s">
        <v>129</v>
      </c>
      <c r="B14" s="38"/>
      <c r="C14" s="38"/>
      <c r="D14" s="38"/>
      <c r="E14" s="38"/>
      <c r="F14" s="38"/>
      <c r="G14" s="38"/>
      <c r="H14" s="39"/>
      <c r="I14" s="24">
        <v>200000</v>
      </c>
      <c r="J14" s="24">
        <v>200000</v>
      </c>
      <c r="K14" s="24">
        <v>200000</v>
      </c>
      <c r="L14" s="24"/>
      <c r="M14" s="24"/>
      <c r="N14" s="24"/>
      <c r="O14" s="24"/>
      <c r="P14" s="24"/>
      <c r="Q14" s="24"/>
      <c r="R14" s="24"/>
      <c r="S14" s="24"/>
      <c r="T14" s="24"/>
      <c r="U14" s="24"/>
      <c r="V14" s="24"/>
      <c r="W14" s="24"/>
    </row>
  </sheetData>
  <mergeCells count="28">
    <mergeCell ref="A3:W3"/>
    <mergeCell ref="A4:H4"/>
    <mergeCell ref="J5:M5"/>
    <mergeCell ref="N5:P5"/>
    <mergeCell ref="R5:W5"/>
    <mergeCell ref="A14:H1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6"/>
  <sheetViews>
    <sheetView showZeros="0" workbookViewId="0">
      <pane ySplit="1" topLeftCell="A2" activePane="bottomLeft" state="frozen"/>
      <selection/>
      <selection pane="bottomLeft" activeCell="K6" sqref="K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56.1428571428571" customWidth="1"/>
  </cols>
  <sheetData>
    <row r="1" customHeight="1" spans="1:10">
      <c r="A1" s="1"/>
      <c r="B1" s="1"/>
      <c r="C1" s="1"/>
      <c r="D1" s="1"/>
      <c r="E1" s="1"/>
      <c r="F1" s="1"/>
      <c r="G1" s="1"/>
      <c r="H1" s="1"/>
      <c r="I1" s="1"/>
      <c r="J1" s="1"/>
    </row>
    <row r="2" ht="15" customHeight="1" spans="10:10">
      <c r="J2" s="108" t="s">
        <v>286</v>
      </c>
    </row>
    <row r="3" ht="36.75" customHeight="1" spans="1:10">
      <c r="A3" s="6" t="str">
        <f>"2025"&amp;"年部门项目支出绩效目标表"</f>
        <v>2025年部门项目支出绩效目标表</v>
      </c>
      <c r="B3" s="7"/>
      <c r="C3" s="7"/>
      <c r="D3" s="7"/>
      <c r="E3" s="7"/>
      <c r="F3" s="70"/>
      <c r="G3" s="7"/>
      <c r="H3" s="70"/>
      <c r="I3" s="70"/>
      <c r="J3" s="7"/>
    </row>
    <row r="4" ht="18.75" customHeight="1" spans="1:8">
      <c r="A4" s="8" t="str">
        <f>"单位名称："&amp;"双江拉祜族佤族布朗族傣族自治县供销合作社联合社"</f>
        <v>单位名称：双江拉祜族佤族布朗族傣族自治县供销合作社联合社</v>
      </c>
      <c r="B4" s="4"/>
      <c r="C4" s="4"/>
      <c r="D4" s="4"/>
      <c r="E4" s="4"/>
      <c r="F4" s="71"/>
      <c r="G4" s="4"/>
      <c r="H4" s="71"/>
    </row>
    <row r="5" ht="18.75" customHeight="1" spans="1:10">
      <c r="A5" s="49" t="s">
        <v>287</v>
      </c>
      <c r="B5" s="49" t="s">
        <v>288</v>
      </c>
      <c r="C5" s="49" t="s">
        <v>289</v>
      </c>
      <c r="D5" s="49" t="s">
        <v>290</v>
      </c>
      <c r="E5" s="49" t="s">
        <v>291</v>
      </c>
      <c r="F5" s="72" t="s">
        <v>292</v>
      </c>
      <c r="G5" s="49" t="s">
        <v>293</v>
      </c>
      <c r="H5" s="72" t="s">
        <v>294</v>
      </c>
      <c r="I5" s="72" t="s">
        <v>295</v>
      </c>
      <c r="J5" s="49" t="s">
        <v>296</v>
      </c>
    </row>
    <row r="6" ht="18.75" customHeight="1" spans="1:10">
      <c r="A6" s="139">
        <v>1</v>
      </c>
      <c r="B6" s="139">
        <v>2</v>
      </c>
      <c r="C6" s="139">
        <v>3</v>
      </c>
      <c r="D6" s="139">
        <v>4</v>
      </c>
      <c r="E6" s="139">
        <v>5</v>
      </c>
      <c r="F6" s="139">
        <v>6</v>
      </c>
      <c r="G6" s="139">
        <v>7</v>
      </c>
      <c r="H6" s="139">
        <v>8</v>
      </c>
      <c r="I6" s="139">
        <v>9</v>
      </c>
      <c r="J6" s="139">
        <v>10</v>
      </c>
    </row>
    <row r="7" ht="33" customHeight="1" spans="1:10">
      <c r="A7" s="36" t="s">
        <v>71</v>
      </c>
      <c r="B7" s="73"/>
      <c r="C7" s="73"/>
      <c r="D7" s="73"/>
      <c r="E7" s="74"/>
      <c r="F7" s="75"/>
      <c r="G7" s="74"/>
      <c r="H7" s="75"/>
      <c r="I7" s="75"/>
      <c r="J7" s="74"/>
    </row>
    <row r="8" ht="33" customHeight="1" spans="1:10">
      <c r="A8" s="140" t="s">
        <v>71</v>
      </c>
      <c r="B8" s="22"/>
      <c r="C8" s="22"/>
      <c r="D8" s="22"/>
      <c r="E8" s="36"/>
      <c r="F8" s="22"/>
      <c r="G8" s="36"/>
      <c r="H8" s="22"/>
      <c r="I8" s="22"/>
      <c r="J8" s="36"/>
    </row>
    <row r="9" ht="27" customHeight="1" spans="1:10">
      <c r="A9" s="238" t="s">
        <v>282</v>
      </c>
      <c r="B9" s="22" t="s">
        <v>297</v>
      </c>
      <c r="C9" s="22" t="s">
        <v>298</v>
      </c>
      <c r="D9" s="22" t="s">
        <v>299</v>
      </c>
      <c r="E9" s="36" t="s">
        <v>300</v>
      </c>
      <c r="F9" s="22" t="s">
        <v>301</v>
      </c>
      <c r="G9" s="36" t="s">
        <v>175</v>
      </c>
      <c r="H9" s="22" t="s">
        <v>302</v>
      </c>
      <c r="I9" s="22" t="s">
        <v>303</v>
      </c>
      <c r="J9" s="36" t="s">
        <v>304</v>
      </c>
    </row>
    <row r="10" ht="27" customHeight="1" spans="1:10">
      <c r="A10" s="238" t="s">
        <v>282</v>
      </c>
      <c r="B10" s="22" t="s">
        <v>297</v>
      </c>
      <c r="C10" s="22" t="s">
        <v>298</v>
      </c>
      <c r="D10" s="22" t="s">
        <v>305</v>
      </c>
      <c r="E10" s="36" t="s">
        <v>306</v>
      </c>
      <c r="F10" s="22" t="s">
        <v>307</v>
      </c>
      <c r="G10" s="36" t="s">
        <v>308</v>
      </c>
      <c r="H10" s="22" t="s">
        <v>309</v>
      </c>
      <c r="I10" s="22" t="s">
        <v>303</v>
      </c>
      <c r="J10" s="36" t="s">
        <v>310</v>
      </c>
    </row>
    <row r="11" ht="27" customHeight="1" spans="1:10">
      <c r="A11" s="238" t="s">
        <v>282</v>
      </c>
      <c r="B11" s="22" t="s">
        <v>297</v>
      </c>
      <c r="C11" s="22" t="s">
        <v>298</v>
      </c>
      <c r="D11" s="22" t="s">
        <v>305</v>
      </c>
      <c r="E11" s="36" t="s">
        <v>311</v>
      </c>
      <c r="F11" s="22" t="s">
        <v>312</v>
      </c>
      <c r="G11" s="36" t="s">
        <v>308</v>
      </c>
      <c r="H11" s="22" t="s">
        <v>309</v>
      </c>
      <c r="I11" s="22" t="s">
        <v>303</v>
      </c>
      <c r="J11" s="36" t="s">
        <v>313</v>
      </c>
    </row>
    <row r="12" ht="27" customHeight="1" spans="1:10">
      <c r="A12" s="238" t="s">
        <v>282</v>
      </c>
      <c r="B12" s="22" t="s">
        <v>297</v>
      </c>
      <c r="C12" s="22" t="s">
        <v>298</v>
      </c>
      <c r="D12" s="22" t="s">
        <v>314</v>
      </c>
      <c r="E12" s="36" t="s">
        <v>315</v>
      </c>
      <c r="F12" s="22" t="s">
        <v>312</v>
      </c>
      <c r="G12" s="36" t="s">
        <v>308</v>
      </c>
      <c r="H12" s="22" t="s">
        <v>309</v>
      </c>
      <c r="I12" s="22" t="s">
        <v>303</v>
      </c>
      <c r="J12" s="36" t="s">
        <v>316</v>
      </c>
    </row>
    <row r="13" ht="27" customHeight="1" spans="1:10">
      <c r="A13" s="238" t="s">
        <v>282</v>
      </c>
      <c r="B13" s="22" t="s">
        <v>297</v>
      </c>
      <c r="C13" s="22" t="s">
        <v>317</v>
      </c>
      <c r="D13" s="22" t="s">
        <v>318</v>
      </c>
      <c r="E13" s="36" t="s">
        <v>319</v>
      </c>
      <c r="F13" s="22" t="s">
        <v>312</v>
      </c>
      <c r="G13" s="36" t="s">
        <v>308</v>
      </c>
      <c r="H13" s="22" t="s">
        <v>309</v>
      </c>
      <c r="I13" s="22" t="s">
        <v>303</v>
      </c>
      <c r="J13" s="36" t="s">
        <v>320</v>
      </c>
    </row>
    <row r="14" ht="27" customHeight="1" spans="1:10">
      <c r="A14" s="238" t="s">
        <v>282</v>
      </c>
      <c r="B14" s="22" t="s">
        <v>297</v>
      </c>
      <c r="C14" s="22" t="s">
        <v>317</v>
      </c>
      <c r="D14" s="22" t="s">
        <v>318</v>
      </c>
      <c r="E14" s="36" t="s">
        <v>321</v>
      </c>
      <c r="F14" s="22" t="s">
        <v>312</v>
      </c>
      <c r="G14" s="36" t="s">
        <v>308</v>
      </c>
      <c r="H14" s="22" t="s">
        <v>309</v>
      </c>
      <c r="I14" s="22" t="s">
        <v>303</v>
      </c>
      <c r="J14" s="36" t="s">
        <v>322</v>
      </c>
    </row>
    <row r="15" ht="27" customHeight="1" spans="1:10">
      <c r="A15" s="238" t="s">
        <v>282</v>
      </c>
      <c r="B15" s="22" t="s">
        <v>297</v>
      </c>
      <c r="C15" s="22" t="s">
        <v>323</v>
      </c>
      <c r="D15" s="22" t="s">
        <v>324</v>
      </c>
      <c r="E15" s="36" t="s">
        <v>325</v>
      </c>
      <c r="F15" s="22" t="s">
        <v>312</v>
      </c>
      <c r="G15" s="36" t="s">
        <v>308</v>
      </c>
      <c r="H15" s="22" t="s">
        <v>309</v>
      </c>
      <c r="I15" s="22" t="s">
        <v>303</v>
      </c>
      <c r="J15" s="36" t="s">
        <v>326</v>
      </c>
    </row>
    <row r="16" ht="27" customHeight="1" spans="1:10">
      <c r="A16" s="238" t="s">
        <v>277</v>
      </c>
      <c r="B16" s="22" t="s">
        <v>327</v>
      </c>
      <c r="C16" s="22" t="s">
        <v>298</v>
      </c>
      <c r="D16" s="22" t="s">
        <v>299</v>
      </c>
      <c r="E16" s="36" t="s">
        <v>328</v>
      </c>
      <c r="F16" s="22" t="s">
        <v>301</v>
      </c>
      <c r="G16" s="36" t="s">
        <v>329</v>
      </c>
      <c r="H16" s="22" t="s">
        <v>330</v>
      </c>
      <c r="I16" s="22" t="s">
        <v>303</v>
      </c>
      <c r="J16" s="36" t="s">
        <v>331</v>
      </c>
    </row>
    <row r="17" ht="27" customHeight="1" spans="1:10">
      <c r="A17" s="238" t="s">
        <v>277</v>
      </c>
      <c r="B17" s="22" t="s">
        <v>327</v>
      </c>
      <c r="C17" s="22" t="s">
        <v>298</v>
      </c>
      <c r="D17" s="22" t="s">
        <v>305</v>
      </c>
      <c r="E17" s="36" t="s">
        <v>332</v>
      </c>
      <c r="F17" s="22" t="s">
        <v>301</v>
      </c>
      <c r="G17" s="36" t="s">
        <v>308</v>
      </c>
      <c r="H17" s="22" t="s">
        <v>309</v>
      </c>
      <c r="I17" s="22" t="s">
        <v>333</v>
      </c>
      <c r="J17" s="36" t="s">
        <v>334</v>
      </c>
    </row>
    <row r="18" ht="27" customHeight="1" spans="1:10">
      <c r="A18" s="238" t="s">
        <v>277</v>
      </c>
      <c r="B18" s="22" t="s">
        <v>327</v>
      </c>
      <c r="C18" s="22" t="s">
        <v>298</v>
      </c>
      <c r="D18" s="22" t="s">
        <v>305</v>
      </c>
      <c r="E18" s="36" t="s">
        <v>335</v>
      </c>
      <c r="F18" s="22" t="s">
        <v>301</v>
      </c>
      <c r="G18" s="36" t="s">
        <v>308</v>
      </c>
      <c r="H18" s="22" t="s">
        <v>309</v>
      </c>
      <c r="I18" s="22" t="s">
        <v>303</v>
      </c>
      <c r="J18" s="36" t="s">
        <v>336</v>
      </c>
    </row>
    <row r="19" ht="27" customHeight="1" spans="1:10">
      <c r="A19" s="238" t="s">
        <v>277</v>
      </c>
      <c r="B19" s="22" t="s">
        <v>327</v>
      </c>
      <c r="C19" s="22" t="s">
        <v>298</v>
      </c>
      <c r="D19" s="22" t="s">
        <v>305</v>
      </c>
      <c r="E19" s="36" t="s">
        <v>337</v>
      </c>
      <c r="F19" s="22" t="s">
        <v>301</v>
      </c>
      <c r="G19" s="36" t="s">
        <v>308</v>
      </c>
      <c r="H19" s="22" t="s">
        <v>309</v>
      </c>
      <c r="I19" s="22" t="s">
        <v>303</v>
      </c>
      <c r="J19" s="36" t="s">
        <v>338</v>
      </c>
    </row>
    <row r="20" ht="27" customHeight="1" spans="1:10">
      <c r="A20" s="238" t="s">
        <v>277</v>
      </c>
      <c r="B20" s="22" t="s">
        <v>327</v>
      </c>
      <c r="C20" s="22" t="s">
        <v>298</v>
      </c>
      <c r="D20" s="22" t="s">
        <v>305</v>
      </c>
      <c r="E20" s="36" t="s">
        <v>339</v>
      </c>
      <c r="F20" s="22" t="s">
        <v>301</v>
      </c>
      <c r="G20" s="36" t="s">
        <v>308</v>
      </c>
      <c r="H20" s="22" t="s">
        <v>309</v>
      </c>
      <c r="I20" s="22" t="s">
        <v>303</v>
      </c>
      <c r="J20" s="36" t="s">
        <v>340</v>
      </c>
    </row>
    <row r="21" ht="27" customHeight="1" spans="1:10">
      <c r="A21" s="238" t="s">
        <v>277</v>
      </c>
      <c r="B21" s="22" t="s">
        <v>327</v>
      </c>
      <c r="C21" s="22" t="s">
        <v>298</v>
      </c>
      <c r="D21" s="22" t="s">
        <v>314</v>
      </c>
      <c r="E21" s="36" t="s">
        <v>341</v>
      </c>
      <c r="F21" s="22" t="s">
        <v>301</v>
      </c>
      <c r="G21" s="36" t="s">
        <v>308</v>
      </c>
      <c r="H21" s="22" t="s">
        <v>309</v>
      </c>
      <c r="I21" s="22" t="s">
        <v>303</v>
      </c>
      <c r="J21" s="36" t="s">
        <v>342</v>
      </c>
    </row>
    <row r="22" ht="27" customHeight="1" spans="1:10">
      <c r="A22" s="238" t="s">
        <v>277</v>
      </c>
      <c r="B22" s="22" t="s">
        <v>327</v>
      </c>
      <c r="C22" s="22" t="s">
        <v>317</v>
      </c>
      <c r="D22" s="22" t="s">
        <v>343</v>
      </c>
      <c r="E22" s="36" t="s">
        <v>344</v>
      </c>
      <c r="F22" s="22" t="s">
        <v>301</v>
      </c>
      <c r="G22" s="36" t="s">
        <v>345</v>
      </c>
      <c r="H22" s="22" t="s">
        <v>309</v>
      </c>
      <c r="I22" s="22" t="s">
        <v>333</v>
      </c>
      <c r="J22" s="36" t="s">
        <v>346</v>
      </c>
    </row>
    <row r="23" ht="27" customHeight="1" spans="1:10">
      <c r="A23" s="238" t="s">
        <v>277</v>
      </c>
      <c r="B23" s="22" t="s">
        <v>327</v>
      </c>
      <c r="C23" s="22" t="s">
        <v>317</v>
      </c>
      <c r="D23" s="22" t="s">
        <v>318</v>
      </c>
      <c r="E23" s="36" t="s">
        <v>347</v>
      </c>
      <c r="F23" s="22" t="s">
        <v>301</v>
      </c>
      <c r="G23" s="36" t="s">
        <v>308</v>
      </c>
      <c r="H23" s="22" t="s">
        <v>309</v>
      </c>
      <c r="I23" s="22" t="s">
        <v>333</v>
      </c>
      <c r="J23" s="36" t="s">
        <v>348</v>
      </c>
    </row>
    <row r="24" ht="27" customHeight="1" spans="1:10">
      <c r="A24" s="238" t="s">
        <v>277</v>
      </c>
      <c r="B24" s="22" t="s">
        <v>327</v>
      </c>
      <c r="C24" s="22" t="s">
        <v>317</v>
      </c>
      <c r="D24" s="22" t="s">
        <v>318</v>
      </c>
      <c r="E24" s="36" t="s">
        <v>349</v>
      </c>
      <c r="F24" s="22" t="s">
        <v>301</v>
      </c>
      <c r="G24" s="36" t="s">
        <v>350</v>
      </c>
      <c r="H24" s="22" t="s">
        <v>309</v>
      </c>
      <c r="I24" s="22" t="s">
        <v>333</v>
      </c>
      <c r="J24" s="36" t="s">
        <v>351</v>
      </c>
    </row>
    <row r="25" ht="27" customHeight="1" spans="1:10">
      <c r="A25" s="238" t="s">
        <v>277</v>
      </c>
      <c r="B25" s="22" t="s">
        <v>327</v>
      </c>
      <c r="C25" s="22" t="s">
        <v>317</v>
      </c>
      <c r="D25" s="22" t="s">
        <v>318</v>
      </c>
      <c r="E25" s="36" t="s">
        <v>352</v>
      </c>
      <c r="F25" s="22" t="s">
        <v>301</v>
      </c>
      <c r="G25" s="36" t="s">
        <v>345</v>
      </c>
      <c r="H25" s="22" t="s">
        <v>309</v>
      </c>
      <c r="I25" s="22" t="s">
        <v>333</v>
      </c>
      <c r="J25" s="36" t="s">
        <v>353</v>
      </c>
    </row>
    <row r="26" ht="27" customHeight="1" spans="1:10">
      <c r="A26" s="238" t="s">
        <v>277</v>
      </c>
      <c r="B26" s="22" t="s">
        <v>327</v>
      </c>
      <c r="C26" s="22" t="s">
        <v>323</v>
      </c>
      <c r="D26" s="22" t="s">
        <v>324</v>
      </c>
      <c r="E26" s="36" t="s">
        <v>354</v>
      </c>
      <c r="F26" s="22" t="s">
        <v>301</v>
      </c>
      <c r="G26" s="36" t="s">
        <v>355</v>
      </c>
      <c r="H26" s="22" t="s">
        <v>309</v>
      </c>
      <c r="I26" s="22" t="s">
        <v>333</v>
      </c>
      <c r="J26" s="36" t="s">
        <v>356</v>
      </c>
    </row>
  </sheetData>
  <mergeCells count="6">
    <mergeCell ref="A3:J3"/>
    <mergeCell ref="A4:H4"/>
    <mergeCell ref="A9:A15"/>
    <mergeCell ref="A16:A26"/>
    <mergeCell ref="B9:B15"/>
    <mergeCell ref="B16:B2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15" sqref="C15"/>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22">
        <v>1</v>
      </c>
      <c r="B2" s="123">
        <v>0</v>
      </c>
      <c r="C2" s="122">
        <v>1</v>
      </c>
      <c r="D2" s="124"/>
      <c r="E2" s="124"/>
      <c r="F2" s="42" t="s">
        <v>357</v>
      </c>
    </row>
    <row r="3" ht="32.25" customHeight="1" spans="1:6">
      <c r="A3" s="125" t="str">
        <f>"2025"&amp;"年部门政府性基金预算支出预算表"</f>
        <v>2025年部门政府性基金预算支出预算表</v>
      </c>
      <c r="B3" s="126" t="s">
        <v>358</v>
      </c>
      <c r="C3" s="127"/>
      <c r="D3" s="128"/>
      <c r="E3" s="128"/>
      <c r="F3" s="128"/>
    </row>
    <row r="4" ht="18.75" customHeight="1" spans="1:6">
      <c r="A4" s="8" t="str">
        <f>"单位名称："&amp;"双江拉祜族佤族布朗族傣族自治县供销合作社联合社"</f>
        <v>单位名称：双江拉祜族佤族布朗族傣族自治县供销合作社联合社</v>
      </c>
      <c r="B4" s="8" t="s">
        <v>359</v>
      </c>
      <c r="C4" s="122"/>
      <c r="D4" s="124"/>
      <c r="E4" s="124"/>
      <c r="F4" s="42" t="s">
        <v>1</v>
      </c>
    </row>
    <row r="5" ht="18.75" customHeight="1" spans="1:6">
      <c r="A5" s="129" t="s">
        <v>192</v>
      </c>
      <c r="B5" s="130" t="s">
        <v>74</v>
      </c>
      <c r="C5" s="131" t="s">
        <v>75</v>
      </c>
      <c r="D5" s="14" t="s">
        <v>360</v>
      </c>
      <c r="E5" s="14"/>
      <c r="F5" s="15"/>
    </row>
    <row r="6" ht="18.75" customHeight="1" spans="1:6">
      <c r="A6" s="132"/>
      <c r="B6" s="133"/>
      <c r="C6" s="117"/>
      <c r="D6" s="116" t="s">
        <v>56</v>
      </c>
      <c r="E6" s="116" t="s">
        <v>76</v>
      </c>
      <c r="F6" s="116" t="s">
        <v>77</v>
      </c>
    </row>
    <row r="7" ht="18.75" customHeight="1" spans="1:6">
      <c r="A7" s="132">
        <v>1</v>
      </c>
      <c r="B7" s="134" t="s">
        <v>172</v>
      </c>
      <c r="C7" s="117">
        <v>3</v>
      </c>
      <c r="D7" s="116">
        <v>4</v>
      </c>
      <c r="E7" s="116">
        <v>5</v>
      </c>
      <c r="F7" s="116">
        <v>6</v>
      </c>
    </row>
    <row r="8" ht="18.75" customHeight="1" spans="1:6">
      <c r="A8" s="135"/>
      <c r="B8" s="104"/>
      <c r="C8" s="104"/>
      <c r="D8" s="24"/>
      <c r="E8" s="24"/>
      <c r="F8" s="24"/>
    </row>
    <row r="9" ht="18.75" customHeight="1" spans="1:6">
      <c r="A9" s="135"/>
      <c r="B9" s="104"/>
      <c r="C9" s="104"/>
      <c r="D9" s="24"/>
      <c r="E9" s="24"/>
      <c r="F9" s="24"/>
    </row>
    <row r="10" ht="18.75" customHeight="1" spans="1:6">
      <c r="A10" s="136" t="s">
        <v>129</v>
      </c>
      <c r="B10" s="137" t="s">
        <v>129</v>
      </c>
      <c r="C10" s="138" t="s">
        <v>129</v>
      </c>
      <c r="D10" s="24"/>
      <c r="E10" s="24"/>
      <c r="F10" s="24"/>
    </row>
    <row r="11" ht="23" customHeight="1" spans="1:6">
      <c r="A11" s="40" t="s">
        <v>361</v>
      </c>
      <c r="B11" s="40"/>
      <c r="C11" s="40"/>
      <c r="D11" s="40"/>
      <c r="E11" s="40"/>
      <c r="F11" s="40"/>
    </row>
  </sheetData>
  <mergeCells count="8">
    <mergeCell ref="A3:F3"/>
    <mergeCell ref="A4:C4"/>
    <mergeCell ref="D5:F5"/>
    <mergeCell ref="A10:C10"/>
    <mergeCell ref="A11:F11"/>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workbookViewId="0">
      <pane ySplit="1" topLeftCell="A2" activePane="bottomLeft" state="frozen"/>
      <selection/>
      <selection pane="bottomLeft" activeCell="C21" sqref="C2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1"/>
      <c r="P2" s="41"/>
      <c r="Q2" s="42" t="s">
        <v>362</v>
      </c>
    </row>
    <row r="3" ht="35.25" customHeight="1" spans="1:17">
      <c r="A3" s="80" t="str">
        <f>"2025"&amp;"年部门政府采购预算表"</f>
        <v>2025年部门政府采购预算表</v>
      </c>
      <c r="B3" s="7"/>
      <c r="C3" s="7"/>
      <c r="D3" s="7"/>
      <c r="E3" s="7"/>
      <c r="F3" s="7"/>
      <c r="G3" s="7"/>
      <c r="H3" s="7"/>
      <c r="I3" s="7"/>
      <c r="J3" s="7"/>
      <c r="K3" s="70"/>
      <c r="L3" s="7"/>
      <c r="M3" s="7"/>
      <c r="N3" s="7"/>
      <c r="O3" s="70"/>
      <c r="P3" s="70"/>
      <c r="Q3" s="7"/>
    </row>
    <row r="4" ht="18.75" customHeight="1" spans="1:17">
      <c r="A4" s="44" t="str">
        <f>"单位名称："&amp;"双江拉祜族佤族布朗族傣族自治县供销合作社联合社"</f>
        <v>单位名称：双江拉祜族佤族布朗族傣族自治县供销合作社联合社</v>
      </c>
      <c r="B4" s="115"/>
      <c r="C4" s="115"/>
      <c r="D4" s="115"/>
      <c r="E4" s="115"/>
      <c r="F4" s="115"/>
      <c r="G4" s="115"/>
      <c r="H4" s="115"/>
      <c r="I4" s="115"/>
      <c r="J4" s="115"/>
      <c r="O4" s="85"/>
      <c r="P4" s="85"/>
      <c r="Q4" s="42" t="s">
        <v>178</v>
      </c>
    </row>
    <row r="5" ht="18.75" customHeight="1" spans="1:17">
      <c r="A5" s="12" t="s">
        <v>363</v>
      </c>
      <c r="B5" s="94" t="s">
        <v>364</v>
      </c>
      <c r="C5" s="94" t="s">
        <v>365</v>
      </c>
      <c r="D5" s="94" t="s">
        <v>366</v>
      </c>
      <c r="E5" s="94" t="s">
        <v>367</v>
      </c>
      <c r="F5" s="94" t="s">
        <v>368</v>
      </c>
      <c r="G5" s="47" t="s">
        <v>199</v>
      </c>
      <c r="H5" s="47"/>
      <c r="I5" s="47"/>
      <c r="J5" s="47"/>
      <c r="K5" s="96"/>
      <c r="L5" s="47"/>
      <c r="M5" s="47"/>
      <c r="N5" s="47"/>
      <c r="O5" s="86"/>
      <c r="P5" s="96"/>
      <c r="Q5" s="48"/>
    </row>
    <row r="6" ht="18.75" customHeight="1" spans="1:17">
      <c r="A6" s="17"/>
      <c r="B6" s="97"/>
      <c r="C6" s="97"/>
      <c r="D6" s="97"/>
      <c r="E6" s="97"/>
      <c r="F6" s="97"/>
      <c r="G6" s="97" t="s">
        <v>56</v>
      </c>
      <c r="H6" s="97" t="s">
        <v>59</v>
      </c>
      <c r="I6" s="97" t="s">
        <v>369</v>
      </c>
      <c r="J6" s="97" t="s">
        <v>370</v>
      </c>
      <c r="K6" s="98" t="s">
        <v>371</v>
      </c>
      <c r="L6" s="111" t="s">
        <v>79</v>
      </c>
      <c r="M6" s="111"/>
      <c r="N6" s="111"/>
      <c r="O6" s="112"/>
      <c r="P6" s="113"/>
      <c r="Q6" s="99"/>
    </row>
    <row r="7" ht="30" customHeight="1" spans="1:17">
      <c r="A7" s="19"/>
      <c r="B7" s="99"/>
      <c r="C7" s="99"/>
      <c r="D7" s="99"/>
      <c r="E7" s="99"/>
      <c r="F7" s="99"/>
      <c r="G7" s="99"/>
      <c r="H7" s="99" t="s">
        <v>58</v>
      </c>
      <c r="I7" s="99"/>
      <c r="J7" s="99"/>
      <c r="K7" s="100"/>
      <c r="L7" s="99" t="s">
        <v>58</v>
      </c>
      <c r="M7" s="99" t="s">
        <v>65</v>
      </c>
      <c r="N7" s="99" t="s">
        <v>207</v>
      </c>
      <c r="O7" s="114" t="s">
        <v>67</v>
      </c>
      <c r="P7" s="100" t="s">
        <v>68</v>
      </c>
      <c r="Q7" s="99" t="s">
        <v>69</v>
      </c>
    </row>
    <row r="8" ht="18.75" customHeight="1" spans="1:17">
      <c r="A8" s="35">
        <v>1</v>
      </c>
      <c r="B8" s="116">
        <v>2</v>
      </c>
      <c r="C8" s="116">
        <v>3</v>
      </c>
      <c r="D8" s="116">
        <v>4</v>
      </c>
      <c r="E8" s="116">
        <v>5</v>
      </c>
      <c r="F8" s="116">
        <v>6</v>
      </c>
      <c r="G8" s="117">
        <v>7</v>
      </c>
      <c r="H8" s="117">
        <v>8</v>
      </c>
      <c r="I8" s="117">
        <v>9</v>
      </c>
      <c r="J8" s="117">
        <v>10</v>
      </c>
      <c r="K8" s="117">
        <v>11</v>
      </c>
      <c r="L8" s="117">
        <v>12</v>
      </c>
      <c r="M8" s="117">
        <v>13</v>
      </c>
      <c r="N8" s="117">
        <v>14</v>
      </c>
      <c r="O8" s="117">
        <v>15</v>
      </c>
      <c r="P8" s="117">
        <v>16</v>
      </c>
      <c r="Q8" s="117">
        <v>17</v>
      </c>
    </row>
    <row r="9" ht="39" customHeight="1" spans="1:17">
      <c r="A9" s="102" t="s">
        <v>71</v>
      </c>
      <c r="B9" s="103"/>
      <c r="C9" s="103"/>
      <c r="D9" s="103"/>
      <c r="E9" s="118"/>
      <c r="F9" s="24">
        <v>12100</v>
      </c>
      <c r="G9" s="24">
        <v>12100</v>
      </c>
      <c r="H9" s="24">
        <v>12100</v>
      </c>
      <c r="I9" s="24"/>
      <c r="J9" s="24"/>
      <c r="K9" s="24"/>
      <c r="L9" s="24"/>
      <c r="M9" s="24"/>
      <c r="N9" s="24"/>
      <c r="O9" s="24"/>
      <c r="P9" s="24"/>
      <c r="Q9" s="24"/>
    </row>
    <row r="10" ht="39" customHeight="1" spans="1:17">
      <c r="A10" s="119" t="s">
        <v>71</v>
      </c>
      <c r="B10" s="103"/>
      <c r="C10" s="103"/>
      <c r="D10" s="103"/>
      <c r="E10" s="120"/>
      <c r="F10" s="24">
        <v>12100</v>
      </c>
      <c r="G10" s="24">
        <v>12100</v>
      </c>
      <c r="H10" s="24">
        <v>12100</v>
      </c>
      <c r="I10" s="24"/>
      <c r="J10" s="24"/>
      <c r="K10" s="24"/>
      <c r="L10" s="24"/>
      <c r="M10" s="24"/>
      <c r="N10" s="24"/>
      <c r="O10" s="24"/>
      <c r="P10" s="24"/>
      <c r="Q10" s="24"/>
    </row>
    <row r="11" ht="39" customHeight="1" spans="1:17">
      <c r="A11" s="239" t="s">
        <v>277</v>
      </c>
      <c r="B11" s="103" t="s">
        <v>372</v>
      </c>
      <c r="C11" s="103" t="s">
        <v>373</v>
      </c>
      <c r="D11" s="103" t="s">
        <v>374</v>
      </c>
      <c r="E11" s="120">
        <v>1</v>
      </c>
      <c r="F11" s="24">
        <v>1500</v>
      </c>
      <c r="G11" s="24">
        <v>1500</v>
      </c>
      <c r="H11" s="24">
        <v>1500</v>
      </c>
      <c r="I11" s="24"/>
      <c r="J11" s="24"/>
      <c r="K11" s="24"/>
      <c r="L11" s="24"/>
      <c r="M11" s="24"/>
      <c r="N11" s="24"/>
      <c r="O11" s="24"/>
      <c r="P11" s="24"/>
      <c r="Q11" s="24"/>
    </row>
    <row r="12" ht="39" customHeight="1" spans="1:17">
      <c r="A12" s="239" t="s">
        <v>277</v>
      </c>
      <c r="B12" s="103" t="s">
        <v>375</v>
      </c>
      <c r="C12" s="103" t="s">
        <v>376</v>
      </c>
      <c r="D12" s="103" t="s">
        <v>374</v>
      </c>
      <c r="E12" s="120">
        <v>20</v>
      </c>
      <c r="F12" s="24">
        <v>4000</v>
      </c>
      <c r="G12" s="24">
        <v>4000</v>
      </c>
      <c r="H12" s="24">
        <v>4000</v>
      </c>
      <c r="I12" s="24"/>
      <c r="J12" s="24"/>
      <c r="K12" s="24"/>
      <c r="L12" s="24"/>
      <c r="M12" s="24"/>
      <c r="N12" s="24"/>
      <c r="O12" s="24"/>
      <c r="P12" s="24"/>
      <c r="Q12" s="24"/>
    </row>
    <row r="13" ht="39" customHeight="1" spans="1:17">
      <c r="A13" s="239" t="s">
        <v>277</v>
      </c>
      <c r="B13" s="103" t="s">
        <v>377</v>
      </c>
      <c r="C13" s="103" t="s">
        <v>377</v>
      </c>
      <c r="D13" s="103" t="s">
        <v>374</v>
      </c>
      <c r="E13" s="120">
        <v>1</v>
      </c>
      <c r="F13" s="24">
        <v>1000</v>
      </c>
      <c r="G13" s="24">
        <v>1000</v>
      </c>
      <c r="H13" s="24">
        <v>1000</v>
      </c>
      <c r="I13" s="24"/>
      <c r="J13" s="24"/>
      <c r="K13" s="24"/>
      <c r="L13" s="24"/>
      <c r="M13" s="24"/>
      <c r="N13" s="24"/>
      <c r="O13" s="24"/>
      <c r="P13" s="24"/>
      <c r="Q13" s="24"/>
    </row>
    <row r="14" ht="39" customHeight="1" spans="1:17">
      <c r="A14" s="239" t="s">
        <v>277</v>
      </c>
      <c r="B14" s="103" t="s">
        <v>378</v>
      </c>
      <c r="C14" s="103" t="s">
        <v>379</v>
      </c>
      <c r="D14" s="103" t="s">
        <v>374</v>
      </c>
      <c r="E14" s="120">
        <v>1</v>
      </c>
      <c r="F14" s="24">
        <v>5600</v>
      </c>
      <c r="G14" s="24">
        <v>5600</v>
      </c>
      <c r="H14" s="24">
        <v>5600</v>
      </c>
      <c r="I14" s="24"/>
      <c r="J14" s="24"/>
      <c r="K14" s="24"/>
      <c r="L14" s="24"/>
      <c r="M14" s="24"/>
      <c r="N14" s="24"/>
      <c r="O14" s="24"/>
      <c r="P14" s="24"/>
      <c r="Q14" s="24"/>
    </row>
    <row r="15" ht="39" customHeight="1" spans="1:17">
      <c r="A15" s="105" t="s">
        <v>129</v>
      </c>
      <c r="B15" s="106"/>
      <c r="C15" s="106"/>
      <c r="D15" s="106"/>
      <c r="E15" s="118"/>
      <c r="F15" s="24">
        <v>12100</v>
      </c>
      <c r="G15" s="24">
        <v>12100</v>
      </c>
      <c r="H15" s="24">
        <v>12100</v>
      </c>
      <c r="I15" s="24"/>
      <c r="J15" s="24"/>
      <c r="K15" s="24"/>
      <c r="L15" s="24"/>
      <c r="M15" s="24"/>
      <c r="N15" s="24"/>
      <c r="O15" s="24"/>
      <c r="P15" s="24"/>
      <c r="Q15" s="24"/>
    </row>
  </sheetData>
  <mergeCells count="16">
    <mergeCell ref="A3:Q3"/>
    <mergeCell ref="A4:F4"/>
    <mergeCell ref="G5:Q5"/>
    <mergeCell ref="L6:Q6"/>
    <mergeCell ref="A15:E15"/>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N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84"/>
      <c r="B2" s="84"/>
      <c r="C2" s="89"/>
      <c r="D2" s="84"/>
      <c r="E2" s="84"/>
      <c r="F2" s="84"/>
      <c r="G2" s="84"/>
      <c r="H2" s="90"/>
      <c r="I2" s="84"/>
      <c r="J2" s="84"/>
      <c r="K2" s="84"/>
      <c r="L2" s="41"/>
      <c r="M2" s="108"/>
      <c r="N2" s="109" t="s">
        <v>380</v>
      </c>
    </row>
    <row r="3" ht="34.5" customHeight="1" spans="1:14">
      <c r="A3" s="43" t="str">
        <f>"2025"&amp;"年部门政府购买服务预算表"</f>
        <v>2025年部门政府购买服务预算表</v>
      </c>
      <c r="B3" s="91"/>
      <c r="C3" s="70"/>
      <c r="D3" s="91"/>
      <c r="E3" s="91"/>
      <c r="F3" s="91"/>
      <c r="G3" s="91"/>
      <c r="H3" s="92"/>
      <c r="I3" s="91"/>
      <c r="J3" s="91"/>
      <c r="K3" s="91"/>
      <c r="L3" s="70"/>
      <c r="M3" s="92"/>
      <c r="N3" s="91"/>
    </row>
    <row r="4" ht="18.75" customHeight="1" spans="1:14">
      <c r="A4" s="81" t="str">
        <f>"单位名称："&amp;"双江拉祜族佤族布朗族傣族自治县供销合作社联合社"</f>
        <v>单位名称：双江拉祜族佤族布朗族傣族自治县供销合作社联合社</v>
      </c>
      <c r="B4" s="82"/>
      <c r="C4" s="93"/>
      <c r="D4" s="82"/>
      <c r="E4" s="82"/>
      <c r="F4" s="82"/>
      <c r="G4" s="82"/>
      <c r="H4" s="90"/>
      <c r="I4" s="84"/>
      <c r="J4" s="84"/>
      <c r="K4" s="84"/>
      <c r="L4" s="85"/>
      <c r="M4" s="110"/>
      <c r="N4" s="109" t="s">
        <v>178</v>
      </c>
    </row>
    <row r="5" ht="18.75" customHeight="1" spans="1:14">
      <c r="A5" s="12" t="s">
        <v>363</v>
      </c>
      <c r="B5" s="94" t="s">
        <v>381</v>
      </c>
      <c r="C5" s="95" t="s">
        <v>382</v>
      </c>
      <c r="D5" s="47" t="s">
        <v>199</v>
      </c>
      <c r="E5" s="47"/>
      <c r="F5" s="47"/>
      <c r="G5" s="47"/>
      <c r="H5" s="96"/>
      <c r="I5" s="47"/>
      <c r="J5" s="47"/>
      <c r="K5" s="47"/>
      <c r="L5" s="86"/>
      <c r="M5" s="96"/>
      <c r="N5" s="48"/>
    </row>
    <row r="6" ht="18.75" customHeight="1" spans="1:14">
      <c r="A6" s="17"/>
      <c r="B6" s="97"/>
      <c r="C6" s="98"/>
      <c r="D6" s="97" t="s">
        <v>56</v>
      </c>
      <c r="E6" s="97" t="s">
        <v>59</v>
      </c>
      <c r="F6" s="97" t="s">
        <v>369</v>
      </c>
      <c r="G6" s="97" t="s">
        <v>370</v>
      </c>
      <c r="H6" s="98" t="s">
        <v>371</v>
      </c>
      <c r="I6" s="111" t="s">
        <v>79</v>
      </c>
      <c r="J6" s="111"/>
      <c r="K6" s="111"/>
      <c r="L6" s="112"/>
      <c r="M6" s="113"/>
      <c r="N6" s="99"/>
    </row>
    <row r="7" ht="26.25" customHeight="1" spans="1:14">
      <c r="A7" s="19"/>
      <c r="B7" s="99"/>
      <c r="C7" s="100"/>
      <c r="D7" s="99"/>
      <c r="E7" s="99"/>
      <c r="F7" s="99"/>
      <c r="G7" s="99"/>
      <c r="H7" s="100"/>
      <c r="I7" s="99" t="s">
        <v>58</v>
      </c>
      <c r="J7" s="99" t="s">
        <v>65</v>
      </c>
      <c r="K7" s="99" t="s">
        <v>207</v>
      </c>
      <c r="L7" s="114" t="s">
        <v>67</v>
      </c>
      <c r="M7" s="100" t="s">
        <v>68</v>
      </c>
      <c r="N7" s="99" t="s">
        <v>69</v>
      </c>
    </row>
    <row r="8" ht="18.75" customHeight="1" spans="1:14">
      <c r="A8" s="101">
        <v>1</v>
      </c>
      <c r="B8" s="101">
        <v>2</v>
      </c>
      <c r="C8" s="101">
        <v>3</v>
      </c>
      <c r="D8" s="101">
        <v>4</v>
      </c>
      <c r="E8" s="101">
        <v>5</v>
      </c>
      <c r="F8" s="101">
        <v>6</v>
      </c>
      <c r="G8" s="101">
        <v>7</v>
      </c>
      <c r="H8" s="101">
        <v>8</v>
      </c>
      <c r="I8" s="101">
        <v>9</v>
      </c>
      <c r="J8" s="101">
        <v>10</v>
      </c>
      <c r="K8" s="101">
        <v>11</v>
      </c>
      <c r="L8" s="101">
        <v>12</v>
      </c>
      <c r="M8" s="101">
        <v>13</v>
      </c>
      <c r="N8" s="101">
        <v>14</v>
      </c>
    </row>
    <row r="9" ht="18.75" customHeight="1" spans="1:14">
      <c r="A9" s="102"/>
      <c r="B9" s="103"/>
      <c r="C9" s="104"/>
      <c r="D9" s="24"/>
      <c r="E9" s="24"/>
      <c r="F9" s="24"/>
      <c r="G9" s="24"/>
      <c r="H9" s="24"/>
      <c r="I9" s="24"/>
      <c r="J9" s="24"/>
      <c r="K9" s="24"/>
      <c r="L9" s="24"/>
      <c r="M9" s="24"/>
      <c r="N9" s="24"/>
    </row>
    <row r="10" ht="18.75" customHeight="1" spans="1:14">
      <c r="A10" s="102"/>
      <c r="B10" s="103"/>
      <c r="C10" s="104"/>
      <c r="D10" s="24"/>
      <c r="E10" s="24"/>
      <c r="F10" s="24"/>
      <c r="G10" s="24"/>
      <c r="H10" s="24"/>
      <c r="I10" s="24"/>
      <c r="J10" s="24"/>
      <c r="K10" s="24"/>
      <c r="L10" s="24"/>
      <c r="M10" s="24"/>
      <c r="N10" s="24"/>
    </row>
    <row r="11" ht="18.75" customHeight="1" spans="1:14">
      <c r="A11" s="105" t="s">
        <v>129</v>
      </c>
      <c r="B11" s="106"/>
      <c r="C11" s="107"/>
      <c r="D11" s="24"/>
      <c r="E11" s="24"/>
      <c r="F11" s="24"/>
      <c r="G11" s="24"/>
      <c r="H11" s="24"/>
      <c r="I11" s="24"/>
      <c r="J11" s="24"/>
      <c r="K11" s="24"/>
      <c r="L11" s="24"/>
      <c r="M11" s="24"/>
      <c r="N11" s="24"/>
    </row>
    <row r="12" ht="24" customHeight="1" spans="1:14">
      <c r="A12" s="40" t="s">
        <v>383</v>
      </c>
      <c r="B12" s="40"/>
      <c r="C12" s="40"/>
      <c r="D12" s="40"/>
      <c r="E12" s="40"/>
      <c r="F12" s="40"/>
      <c r="G12" s="40"/>
      <c r="H12" s="40"/>
      <c r="I12" s="40"/>
      <c r="J12" s="40"/>
      <c r="K12" s="40"/>
      <c r="L12" s="40"/>
      <c r="M12" s="40"/>
      <c r="N12" s="40"/>
    </row>
  </sheetData>
  <mergeCells count="14">
    <mergeCell ref="A3:N3"/>
    <mergeCell ref="A4:C4"/>
    <mergeCell ref="D5:N5"/>
    <mergeCell ref="I6:N6"/>
    <mergeCell ref="A11:C11"/>
    <mergeCell ref="A12:N12"/>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pane ySplit="1" topLeftCell="A2" activePane="bottomLeft" state="frozen"/>
      <selection/>
      <selection pane="bottomLeft" activeCell="D14" sqref="D14"/>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79"/>
      <c r="G2" s="41"/>
      <c r="H2" s="41"/>
      <c r="I2" s="41" t="s">
        <v>384</v>
      </c>
    </row>
    <row r="3" ht="27.75" customHeight="1" spans="1:9">
      <c r="A3" s="80" t="str">
        <f>"2025"&amp;"年县对下转移支付预算表"</f>
        <v>2025年县对下转移支付预算表</v>
      </c>
      <c r="B3" s="7"/>
      <c r="C3" s="7"/>
      <c r="D3" s="7"/>
      <c r="E3" s="7"/>
      <c r="F3" s="7"/>
      <c r="G3" s="70"/>
      <c r="H3" s="70"/>
      <c r="I3" s="7"/>
    </row>
    <row r="4" ht="18.75" customHeight="1" spans="1:9">
      <c r="A4" s="81" t="str">
        <f>"单位名称："&amp;"双江拉祜族佤族布朗族傣族自治县供销合作社联合社"</f>
        <v>单位名称：双江拉祜族佤族布朗族傣族自治县供销合作社联合社</v>
      </c>
      <c r="B4" s="82"/>
      <c r="C4" s="82"/>
      <c r="D4" s="83"/>
      <c r="E4" s="84"/>
      <c r="G4" s="85"/>
      <c r="H4" s="85"/>
      <c r="I4" s="41" t="s">
        <v>178</v>
      </c>
    </row>
    <row r="5" ht="18.75" customHeight="1" spans="1:9">
      <c r="A5" s="33" t="s">
        <v>385</v>
      </c>
      <c r="B5" s="13" t="s">
        <v>199</v>
      </c>
      <c r="C5" s="14"/>
      <c r="D5" s="14"/>
      <c r="E5" s="13" t="s">
        <v>386</v>
      </c>
      <c r="F5" s="14"/>
      <c r="G5" s="86"/>
      <c r="H5" s="86"/>
      <c r="I5" s="15"/>
    </row>
    <row r="6" ht="18.75" customHeight="1" spans="1:9">
      <c r="A6" s="35"/>
      <c r="B6" s="34" t="s">
        <v>56</v>
      </c>
      <c r="C6" s="12" t="s">
        <v>59</v>
      </c>
      <c r="D6" s="87" t="s">
        <v>387</v>
      </c>
      <c r="E6" s="88" t="s">
        <v>388</v>
      </c>
      <c r="F6" s="88" t="s">
        <v>388</v>
      </c>
      <c r="G6" s="88" t="s">
        <v>388</v>
      </c>
      <c r="H6" s="88" t="s">
        <v>388</v>
      </c>
      <c r="I6" s="88" t="s">
        <v>388</v>
      </c>
    </row>
    <row r="7" ht="18.75" customHeight="1" spans="1:9">
      <c r="A7" s="88">
        <v>1</v>
      </c>
      <c r="B7" s="88">
        <v>2</v>
      </c>
      <c r="C7" s="88">
        <v>3</v>
      </c>
      <c r="D7" s="88">
        <v>4</v>
      </c>
      <c r="E7" s="88">
        <v>5</v>
      </c>
      <c r="F7" s="88">
        <v>6</v>
      </c>
      <c r="G7" s="88">
        <v>7</v>
      </c>
      <c r="H7" s="88">
        <v>8</v>
      </c>
      <c r="I7" s="88">
        <v>9</v>
      </c>
    </row>
    <row r="8" ht="18.75" customHeight="1" spans="1:9">
      <c r="A8" s="36"/>
      <c r="B8" s="24"/>
      <c r="C8" s="24"/>
      <c r="D8" s="24"/>
      <c r="E8" s="24"/>
      <c r="F8" s="24"/>
      <c r="G8" s="24"/>
      <c r="H8" s="24"/>
      <c r="I8" s="24"/>
    </row>
    <row r="9" ht="18.75" customHeight="1" spans="1:9">
      <c r="A9" s="36"/>
      <c r="B9" s="24"/>
      <c r="C9" s="24"/>
      <c r="D9" s="24"/>
      <c r="E9" s="24"/>
      <c r="F9" s="24"/>
      <c r="G9" s="24"/>
      <c r="H9" s="24"/>
      <c r="I9" s="24"/>
    </row>
    <row r="10" ht="19" customHeight="1" spans="1:14">
      <c r="A10" s="40" t="s">
        <v>389</v>
      </c>
      <c r="B10" s="40"/>
      <c r="C10" s="40"/>
      <c r="D10" s="40"/>
      <c r="E10" s="40"/>
      <c r="F10" s="40"/>
      <c r="G10" s="40"/>
      <c r="H10" s="40"/>
      <c r="I10" s="40"/>
      <c r="J10" s="77"/>
      <c r="K10" s="77"/>
      <c r="L10" s="77"/>
      <c r="M10" s="77"/>
      <c r="N10" s="77"/>
    </row>
  </sheetData>
  <mergeCells count="6">
    <mergeCell ref="A3:I3"/>
    <mergeCell ref="A4:E4"/>
    <mergeCell ref="B5:D5"/>
    <mergeCell ref="E5:I5"/>
    <mergeCell ref="A10:I10"/>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C20" sqref="C20"/>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1" t="s">
        <v>390</v>
      </c>
    </row>
    <row r="3" ht="36" customHeight="1" spans="1:10">
      <c r="A3" s="6" t="str">
        <f>"2025"&amp;"年县对下转移支付绩效目标表"</f>
        <v>2025年县对下转移支付绩效目标表</v>
      </c>
      <c r="B3" s="7"/>
      <c r="C3" s="7"/>
      <c r="D3" s="7"/>
      <c r="E3" s="7"/>
      <c r="F3" s="70"/>
      <c r="G3" s="7"/>
      <c r="H3" s="70"/>
      <c r="I3" s="70"/>
      <c r="J3" s="7"/>
    </row>
    <row r="4" ht="18.75" customHeight="1" spans="1:8">
      <c r="A4" s="8" t="str">
        <f>"单位名称："&amp;"双江拉祜族佤族布朗族傣族自治县供销合作社联合社"</f>
        <v>单位名称：双江拉祜族佤族布朗族傣族自治县供销合作社联合社</v>
      </c>
      <c r="B4" s="4"/>
      <c r="C4" s="4"/>
      <c r="D4" s="4"/>
      <c r="E4" s="4"/>
      <c r="F4" s="71"/>
      <c r="G4" s="4"/>
      <c r="H4" s="71"/>
    </row>
    <row r="5" ht="18.75" customHeight="1" spans="1:10">
      <c r="A5" s="49" t="s">
        <v>287</v>
      </c>
      <c r="B5" s="49" t="s">
        <v>288</v>
      </c>
      <c r="C5" s="49" t="s">
        <v>289</v>
      </c>
      <c r="D5" s="49" t="s">
        <v>290</v>
      </c>
      <c r="E5" s="49" t="s">
        <v>291</v>
      </c>
      <c r="F5" s="72" t="s">
        <v>292</v>
      </c>
      <c r="G5" s="49" t="s">
        <v>293</v>
      </c>
      <c r="H5" s="72" t="s">
        <v>294</v>
      </c>
      <c r="I5" s="72" t="s">
        <v>295</v>
      </c>
      <c r="J5" s="49" t="s">
        <v>296</v>
      </c>
    </row>
    <row r="6" ht="18.75" customHeight="1" spans="1:10">
      <c r="A6" s="49">
        <v>1</v>
      </c>
      <c r="B6" s="49">
        <v>2</v>
      </c>
      <c r="C6" s="49">
        <v>3</v>
      </c>
      <c r="D6" s="49">
        <v>4</v>
      </c>
      <c r="E6" s="49">
        <v>5</v>
      </c>
      <c r="F6" s="72">
        <v>6</v>
      </c>
      <c r="G6" s="49">
        <v>7</v>
      </c>
      <c r="H6" s="72">
        <v>8</v>
      </c>
      <c r="I6" s="72">
        <v>9</v>
      </c>
      <c r="J6" s="49">
        <v>10</v>
      </c>
    </row>
    <row r="7" ht="18.75" customHeight="1" spans="1:10">
      <c r="A7" s="22"/>
      <c r="B7" s="73"/>
      <c r="C7" s="73"/>
      <c r="D7" s="73"/>
      <c r="E7" s="74"/>
      <c r="F7" s="75"/>
      <c r="G7" s="74"/>
      <c r="H7" s="75"/>
      <c r="I7" s="75"/>
      <c r="J7" s="74"/>
    </row>
    <row r="8" ht="18.75" customHeight="1" spans="1:10">
      <c r="A8" s="22"/>
      <c r="B8" s="22"/>
      <c r="C8" s="22"/>
      <c r="D8" s="22"/>
      <c r="E8" s="22"/>
      <c r="F8" s="76"/>
      <c r="G8" s="22"/>
      <c r="H8" s="22"/>
      <c r="I8" s="22"/>
      <c r="J8" s="22"/>
    </row>
    <row r="9" ht="22" customHeight="1" spans="1:10">
      <c r="A9" s="77" t="s">
        <v>389</v>
      </c>
      <c r="B9" s="77"/>
      <c r="C9" s="77"/>
      <c r="D9" s="77"/>
      <c r="E9" s="77"/>
      <c r="F9" s="77"/>
      <c r="G9" s="77"/>
      <c r="H9" s="77"/>
      <c r="I9" s="77"/>
      <c r="J9" s="78"/>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81"/>
  <sheetViews>
    <sheetView showZeros="0" workbookViewId="0">
      <pane ySplit="1" topLeftCell="A2" activePane="bottomLeft" state="frozen"/>
      <selection/>
      <selection pane="bottomLeft" activeCell="D31" sqref="D31"/>
    </sheetView>
  </sheetViews>
  <sheetFormatPr defaultColWidth="9.14285714285714" defaultRowHeight="12" customHeight="1"/>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2" t="s">
        <v>391</v>
      </c>
    </row>
    <row r="3" ht="34.5" customHeight="1" spans="1:8">
      <c r="A3" s="43" t="str">
        <f>"2025"&amp;"年新增资产配置表"</f>
        <v>2025年新增资产配置表</v>
      </c>
      <c r="B3" s="7"/>
      <c r="C3" s="7"/>
      <c r="D3" s="7"/>
      <c r="E3" s="7"/>
      <c r="F3" s="7"/>
      <c r="G3" s="7"/>
      <c r="H3" s="7"/>
    </row>
    <row r="4" ht="18.75" customHeight="1" spans="1:8">
      <c r="A4" s="44" t="str">
        <f>"单位名称："&amp;"双江拉祜族佤族布朗族傣族自治县供销合作社联合社"</f>
        <v>单位名称：双江拉祜族佤族布朗族傣族自治县供销合作社联合社</v>
      </c>
      <c r="B4" s="9"/>
      <c r="C4" s="4"/>
      <c r="H4" s="45" t="s">
        <v>178</v>
      </c>
    </row>
    <row r="5" ht="18.75" customHeight="1" spans="1:8">
      <c r="A5" s="12" t="s">
        <v>192</v>
      </c>
      <c r="B5" s="12" t="s">
        <v>392</v>
      </c>
      <c r="C5" s="12" t="s">
        <v>393</v>
      </c>
      <c r="D5" s="12" t="s">
        <v>394</v>
      </c>
      <c r="E5" s="12" t="s">
        <v>395</v>
      </c>
      <c r="F5" s="46" t="s">
        <v>396</v>
      </c>
      <c r="G5" s="47"/>
      <c r="H5" s="48"/>
    </row>
    <row r="6" ht="18.75" customHeight="1" spans="1:8">
      <c r="A6" s="19"/>
      <c r="B6" s="19"/>
      <c r="C6" s="19"/>
      <c r="D6" s="19"/>
      <c r="E6" s="19"/>
      <c r="F6" s="49" t="s">
        <v>367</v>
      </c>
      <c r="G6" s="49" t="s">
        <v>397</v>
      </c>
      <c r="H6" s="49" t="s">
        <v>398</v>
      </c>
    </row>
    <row r="7" ht="18.75" customHeight="1" spans="1:8">
      <c r="A7" s="49">
        <v>1</v>
      </c>
      <c r="B7" s="49">
        <v>2</v>
      </c>
      <c r="C7" s="49">
        <v>3</v>
      </c>
      <c r="D7" s="49">
        <v>4</v>
      </c>
      <c r="E7" s="49">
        <v>5</v>
      </c>
      <c r="F7" s="49">
        <v>6</v>
      </c>
      <c r="G7" s="49">
        <v>7</v>
      </c>
      <c r="H7" s="49">
        <v>8</v>
      </c>
    </row>
    <row r="8" ht="32" customHeight="1" spans="1:8">
      <c r="A8" s="50" t="s">
        <v>71</v>
      </c>
      <c r="B8" s="50" t="s">
        <v>399</v>
      </c>
      <c r="C8" s="50" t="s">
        <v>400</v>
      </c>
      <c r="D8" s="50" t="s">
        <v>372</v>
      </c>
      <c r="E8" s="51" t="s">
        <v>401</v>
      </c>
      <c r="F8" s="52">
        <v>1</v>
      </c>
      <c r="G8" s="53">
        <v>1500</v>
      </c>
      <c r="H8" s="53">
        <v>1500</v>
      </c>
    </row>
    <row r="9" ht="32" customHeight="1" spans="1:8">
      <c r="A9" s="54" t="s">
        <v>71</v>
      </c>
      <c r="B9" s="54" t="s">
        <v>399</v>
      </c>
      <c r="C9" s="55" t="s">
        <v>402</v>
      </c>
      <c r="D9" s="54" t="s">
        <v>377</v>
      </c>
      <c r="E9" s="56" t="s">
        <v>401</v>
      </c>
      <c r="F9" s="57">
        <v>1</v>
      </c>
      <c r="G9" s="58">
        <v>1000</v>
      </c>
      <c r="H9" s="58">
        <v>1000</v>
      </c>
    </row>
    <row r="10" ht="32" customHeight="1" spans="1:8">
      <c r="A10" s="54" t="s">
        <v>71</v>
      </c>
      <c r="B10" s="54" t="s">
        <v>399</v>
      </c>
      <c r="C10" s="55" t="s">
        <v>403</v>
      </c>
      <c r="D10" s="54" t="s">
        <v>378</v>
      </c>
      <c r="E10" s="56" t="s">
        <v>401</v>
      </c>
      <c r="F10" s="57">
        <v>1</v>
      </c>
      <c r="G10" s="58">
        <v>5600</v>
      </c>
      <c r="H10" s="58">
        <v>5600</v>
      </c>
    </row>
    <row r="11" ht="18.75" customHeight="1" spans="1:8">
      <c r="A11" s="55" t="s">
        <v>56</v>
      </c>
      <c r="B11" s="55"/>
      <c r="C11" s="55"/>
      <c r="D11" s="55"/>
      <c r="E11" s="55"/>
      <c r="F11" s="57">
        <f>SUM(F8:F10)</f>
        <v>3</v>
      </c>
      <c r="G11" s="58">
        <f>SUM(G8:G10)</f>
        <v>8100</v>
      </c>
      <c r="H11" s="58">
        <f>SUM(H8:H10)</f>
        <v>8100</v>
      </c>
    </row>
    <row r="16" customHeight="1" spans="3:15">
      <c r="C16" s="59"/>
      <c r="D16" s="59"/>
      <c r="E16" s="59"/>
      <c r="F16" s="59"/>
      <c r="G16" s="59"/>
      <c r="H16" s="59"/>
      <c r="I16" s="59"/>
      <c r="J16" s="59"/>
      <c r="K16" s="59"/>
      <c r="L16" s="59"/>
      <c r="M16" s="59"/>
      <c r="N16" s="59"/>
      <c r="O16" s="59"/>
    </row>
    <row r="17" customHeight="1" spans="3:15">
      <c r="C17" s="60"/>
      <c r="D17" s="60"/>
      <c r="E17" s="60"/>
      <c r="F17" s="61"/>
      <c r="G17" s="62"/>
      <c r="H17" s="62"/>
      <c r="I17" s="62"/>
      <c r="J17" s="59"/>
      <c r="K17" s="59"/>
      <c r="L17" s="59"/>
      <c r="M17" s="59"/>
      <c r="N17" s="59"/>
      <c r="O17" s="59"/>
    </row>
    <row r="18" customHeight="1" spans="3:15">
      <c r="C18" s="60"/>
      <c r="D18" s="60"/>
      <c r="E18" s="60"/>
      <c r="F18" s="61"/>
      <c r="G18" s="62"/>
      <c r="H18" s="62"/>
      <c r="I18" s="62"/>
      <c r="J18" s="59"/>
      <c r="K18" s="59"/>
      <c r="L18" s="59"/>
      <c r="M18" s="59"/>
      <c r="N18" s="59"/>
      <c r="O18" s="59"/>
    </row>
    <row r="19" customHeight="1" spans="3:15">
      <c r="C19" s="60"/>
      <c r="D19" s="60"/>
      <c r="E19" s="60"/>
      <c r="F19" s="61"/>
      <c r="G19" s="62"/>
      <c r="H19" s="62"/>
      <c r="I19" s="62"/>
      <c r="J19" s="59"/>
      <c r="K19" s="59"/>
      <c r="L19" s="59"/>
      <c r="M19" s="59"/>
      <c r="N19" s="59"/>
      <c r="O19" s="59"/>
    </row>
    <row r="20" customHeight="1" spans="3:15">
      <c r="C20" s="60"/>
      <c r="D20" s="60"/>
      <c r="E20" s="60"/>
      <c r="F20" s="61"/>
      <c r="G20" s="62"/>
      <c r="H20" s="62"/>
      <c r="I20" s="62"/>
      <c r="J20" s="59"/>
      <c r="K20" s="59"/>
      <c r="L20" s="59"/>
      <c r="M20" s="59"/>
      <c r="N20" s="59"/>
      <c r="O20" s="59"/>
    </row>
    <row r="21" customHeight="1" spans="3:15">
      <c r="C21" s="59"/>
      <c r="D21" s="59"/>
      <c r="E21" s="59"/>
      <c r="F21" s="59"/>
      <c r="G21" s="59"/>
      <c r="H21" s="59"/>
      <c r="I21" s="59"/>
      <c r="J21" s="59"/>
      <c r="K21" s="59"/>
      <c r="L21" s="59"/>
      <c r="M21" s="59"/>
      <c r="N21" s="59"/>
      <c r="O21" s="59"/>
    </row>
    <row r="22" customHeight="1" spans="3:15">
      <c r="C22" s="59"/>
      <c r="D22" s="59"/>
      <c r="E22" s="59"/>
      <c r="F22" s="59"/>
      <c r="G22" s="59"/>
      <c r="H22" s="59"/>
      <c r="I22" s="59"/>
      <c r="J22" s="59"/>
      <c r="K22" s="59"/>
      <c r="L22" s="59"/>
      <c r="M22" s="59"/>
      <c r="N22" s="59"/>
      <c r="O22" s="59"/>
    </row>
    <row r="23" customHeight="1" spans="3:15">
      <c r="C23" s="63"/>
      <c r="D23" s="59"/>
      <c r="E23" s="59"/>
      <c r="F23" s="59"/>
      <c r="G23" s="59"/>
      <c r="H23" s="59"/>
      <c r="I23" s="59"/>
      <c r="J23" s="59"/>
      <c r="K23" s="59"/>
      <c r="L23" s="59"/>
      <c r="M23" s="59"/>
      <c r="N23" s="59"/>
      <c r="O23" s="59"/>
    </row>
    <row r="24" customHeight="1" spans="3:15">
      <c r="C24" s="64"/>
      <c r="D24" s="59"/>
      <c r="E24" s="59"/>
      <c r="F24" s="59"/>
      <c r="G24" s="59"/>
      <c r="H24" s="59"/>
      <c r="I24" s="59"/>
      <c r="J24" s="59"/>
      <c r="K24" s="59"/>
      <c r="L24" s="59"/>
      <c r="M24" s="59"/>
      <c r="N24" s="59"/>
      <c r="O24" s="59"/>
    </row>
    <row r="25" customHeight="1" spans="3:15">
      <c r="C25" s="64"/>
      <c r="D25" s="59"/>
      <c r="E25" s="59"/>
      <c r="F25" s="59"/>
      <c r="G25" s="59"/>
      <c r="H25" s="59"/>
      <c r="I25" s="59"/>
      <c r="J25" s="59"/>
      <c r="K25" s="59"/>
      <c r="L25" s="59"/>
      <c r="M25" s="59"/>
      <c r="N25" s="59"/>
      <c r="O25" s="59"/>
    </row>
    <row r="26" customHeight="1" spans="3:15">
      <c r="C26" s="64"/>
      <c r="D26" s="59"/>
      <c r="E26" s="59"/>
      <c r="F26" s="59"/>
      <c r="G26" s="59"/>
      <c r="H26" s="59"/>
      <c r="I26" s="59"/>
      <c r="J26" s="59"/>
      <c r="K26" s="59"/>
      <c r="L26" s="59"/>
      <c r="M26" s="59"/>
      <c r="N26" s="59"/>
      <c r="O26" s="59"/>
    </row>
    <row r="27" customHeight="1" spans="3:15">
      <c r="C27" s="64"/>
      <c r="D27" s="59"/>
      <c r="E27" s="59"/>
      <c r="F27" s="59"/>
      <c r="G27" s="59"/>
      <c r="H27" s="59"/>
      <c r="I27" s="59"/>
      <c r="J27" s="59"/>
      <c r="K27" s="59"/>
      <c r="L27" s="59"/>
      <c r="M27" s="59"/>
      <c r="N27" s="59"/>
      <c r="O27" s="59"/>
    </row>
    <row r="28" customHeight="1" spans="3:3">
      <c r="C28" s="65"/>
    </row>
    <row r="29" customHeight="1" spans="3:3">
      <c r="C29" s="66"/>
    </row>
    <row r="30" customHeight="1" spans="3:3">
      <c r="C30" s="67"/>
    </row>
    <row r="31" customHeight="1" spans="3:3">
      <c r="C31" s="65"/>
    </row>
    <row r="32" customHeight="1" spans="3:3">
      <c r="C32" s="66"/>
    </row>
    <row r="33" customHeight="1" spans="3:3">
      <c r="C33" s="65"/>
    </row>
    <row r="34" customHeight="1" spans="3:3">
      <c r="C34" s="65"/>
    </row>
    <row r="35" customHeight="1" spans="3:3">
      <c r="C35" s="68"/>
    </row>
    <row r="36" customHeight="1" spans="3:3">
      <c r="C36" s="68"/>
    </row>
    <row r="37" customHeight="1" spans="3:3">
      <c r="C37" s="66"/>
    </row>
    <row r="38" customHeight="1" spans="3:3">
      <c r="C38" s="69"/>
    </row>
    <row r="39" customHeight="1" spans="3:3">
      <c r="C39" s="66"/>
    </row>
    <row r="40" customHeight="1" spans="3:3">
      <c r="C40" s="66"/>
    </row>
    <row r="41" customHeight="1" spans="3:3">
      <c r="C41" s="66"/>
    </row>
    <row r="42" customHeight="1" spans="3:3">
      <c r="C42" s="66"/>
    </row>
    <row r="43" customHeight="1" spans="3:3">
      <c r="C43" s="69"/>
    </row>
    <row r="44" customHeight="1" spans="3:3">
      <c r="C44" s="66"/>
    </row>
    <row r="45" customHeight="1" spans="3:3">
      <c r="C45" s="67"/>
    </row>
    <row r="46" customHeight="1" spans="3:3">
      <c r="C46" s="65"/>
    </row>
    <row r="47" customHeight="1" spans="3:3">
      <c r="C47" s="66"/>
    </row>
    <row r="48" customHeight="1" spans="3:3">
      <c r="C48" s="65"/>
    </row>
    <row r="49" customHeight="1" spans="3:3">
      <c r="C49" s="65"/>
    </row>
    <row r="50" customHeight="1" spans="3:3">
      <c r="C50" s="68"/>
    </row>
    <row r="51" customHeight="1" spans="3:3">
      <c r="C51" s="68"/>
    </row>
    <row r="52" customHeight="1" spans="3:3">
      <c r="C52" s="66"/>
    </row>
    <row r="53" customHeight="1" spans="3:3">
      <c r="C53" s="69"/>
    </row>
    <row r="54" customHeight="1" spans="3:3">
      <c r="C54" s="66"/>
    </row>
    <row r="55" customHeight="1" spans="3:3">
      <c r="C55" s="66"/>
    </row>
    <row r="56" customHeight="1" spans="3:3">
      <c r="C56" s="66"/>
    </row>
    <row r="57" customHeight="1" spans="3:3">
      <c r="C57" s="66"/>
    </row>
    <row r="58" customHeight="1" spans="3:3">
      <c r="C58" s="65"/>
    </row>
    <row r="59" customHeight="1" spans="3:3">
      <c r="C59" s="66"/>
    </row>
    <row r="60" customHeight="1" spans="3:3">
      <c r="C60" s="67"/>
    </row>
    <row r="61" customHeight="1" spans="3:3">
      <c r="C61" s="65"/>
    </row>
    <row r="62" customHeight="1" spans="3:3">
      <c r="C62" s="66"/>
    </row>
    <row r="63" customHeight="1" spans="3:3">
      <c r="C63" s="65"/>
    </row>
    <row r="64" customHeight="1" spans="3:3">
      <c r="C64" s="65"/>
    </row>
    <row r="65" customHeight="1" spans="3:3">
      <c r="C65" s="68"/>
    </row>
    <row r="66" customHeight="1" spans="3:3">
      <c r="C66" s="68"/>
    </row>
    <row r="67" customHeight="1" spans="3:3">
      <c r="C67" s="66"/>
    </row>
    <row r="68" customHeight="1" spans="3:3">
      <c r="C68" s="69"/>
    </row>
    <row r="69" customHeight="1" spans="3:3">
      <c r="C69" s="66"/>
    </row>
    <row r="70" customHeight="1" spans="3:3">
      <c r="C70" s="66"/>
    </row>
    <row r="71" customHeight="1" spans="3:3">
      <c r="C71" s="66"/>
    </row>
    <row r="72" customHeight="1" spans="3:3">
      <c r="C72" s="66"/>
    </row>
    <row r="73" customHeight="1" spans="3:3">
      <c r="C73" s="65"/>
    </row>
    <row r="74" customHeight="1" spans="3:3">
      <c r="C74" s="66"/>
    </row>
    <row r="75" customHeight="1" spans="3:3">
      <c r="C75" s="67"/>
    </row>
    <row r="76" customHeight="1" spans="3:3">
      <c r="C76" s="65"/>
    </row>
    <row r="77" customHeight="1" spans="3:3">
      <c r="C77" s="66"/>
    </row>
    <row r="78" customHeight="1" spans="3:3">
      <c r="C78" s="65"/>
    </row>
    <row r="79" customHeight="1" spans="3:3">
      <c r="C79" s="65"/>
    </row>
    <row r="80" customHeight="1" spans="3:3">
      <c r="C80" s="68"/>
    </row>
    <row r="81" customHeight="1" spans="3:3">
      <c r="C81" s="68"/>
    </row>
  </sheetData>
  <mergeCells count="9">
    <mergeCell ref="A3:H3"/>
    <mergeCell ref="A4:C4"/>
    <mergeCell ref="F5:H5"/>
    <mergeCell ref="A11:E11"/>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K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1" t="s">
        <v>404</v>
      </c>
    </row>
    <row r="3" ht="42.75" customHeight="1" spans="1:11">
      <c r="A3" s="32" t="s">
        <v>405</v>
      </c>
      <c r="B3" s="32"/>
      <c r="C3" s="32"/>
      <c r="D3" s="32"/>
      <c r="E3" s="32"/>
      <c r="F3" s="32"/>
      <c r="G3" s="32"/>
      <c r="H3" s="32"/>
      <c r="I3" s="32"/>
      <c r="J3" s="32"/>
      <c r="K3" s="32"/>
    </row>
    <row r="4" ht="18.75" customHeight="1" spans="1:11">
      <c r="A4" s="8" t="str">
        <f>"单位名称："&amp;"双江拉祜族佤族布朗族傣族自治县供销合作社联合社"</f>
        <v>单位名称：双江拉祜族佤族布朗族傣族自治县供销合作社联合社</v>
      </c>
      <c r="B4" s="9"/>
      <c r="C4" s="9"/>
      <c r="D4" s="9"/>
      <c r="E4" s="9"/>
      <c r="F4" s="9"/>
      <c r="G4" s="9"/>
      <c r="H4" s="10"/>
      <c r="I4" s="10"/>
      <c r="J4" s="10"/>
      <c r="K4" s="5" t="s">
        <v>178</v>
      </c>
    </row>
    <row r="5" ht="18.75" customHeight="1" spans="1:11">
      <c r="A5" s="11" t="s">
        <v>271</v>
      </c>
      <c r="B5" s="11" t="s">
        <v>194</v>
      </c>
      <c r="C5" s="11" t="s">
        <v>272</v>
      </c>
      <c r="D5" s="12" t="s">
        <v>195</v>
      </c>
      <c r="E5" s="12" t="s">
        <v>196</v>
      </c>
      <c r="F5" s="12" t="s">
        <v>273</v>
      </c>
      <c r="G5" s="12" t="s">
        <v>274</v>
      </c>
      <c r="H5" s="33" t="s">
        <v>56</v>
      </c>
      <c r="I5" s="13" t="s">
        <v>406</v>
      </c>
      <c r="J5" s="14"/>
      <c r="K5" s="15"/>
    </row>
    <row r="6" ht="18.75" customHeight="1" spans="1:11">
      <c r="A6" s="16"/>
      <c r="B6" s="16"/>
      <c r="C6" s="16"/>
      <c r="D6" s="17"/>
      <c r="E6" s="17"/>
      <c r="F6" s="17"/>
      <c r="G6" s="17"/>
      <c r="H6" s="34"/>
      <c r="I6" s="12" t="s">
        <v>59</v>
      </c>
      <c r="J6" s="12" t="s">
        <v>60</v>
      </c>
      <c r="K6" s="12" t="s">
        <v>61</v>
      </c>
    </row>
    <row r="7" ht="18.75" customHeight="1" spans="1:11">
      <c r="A7" s="18"/>
      <c r="B7" s="18"/>
      <c r="C7" s="18"/>
      <c r="D7" s="19"/>
      <c r="E7" s="19"/>
      <c r="F7" s="19"/>
      <c r="G7" s="19"/>
      <c r="H7" s="35"/>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6"/>
      <c r="B9" s="22"/>
      <c r="C9" s="36"/>
      <c r="D9" s="36"/>
      <c r="E9" s="36"/>
      <c r="F9" s="36"/>
      <c r="G9" s="36"/>
      <c r="H9" s="24"/>
      <c r="I9" s="24"/>
      <c r="J9" s="24"/>
      <c r="K9" s="24"/>
    </row>
    <row r="10" ht="18.75" customHeight="1" spans="1:11">
      <c r="A10" s="22"/>
      <c r="B10" s="22"/>
      <c r="C10" s="22"/>
      <c r="D10" s="22"/>
      <c r="E10" s="22"/>
      <c r="F10" s="22"/>
      <c r="G10" s="22"/>
      <c r="H10" s="24"/>
      <c r="I10" s="24"/>
      <c r="J10" s="24"/>
      <c r="K10" s="24"/>
    </row>
    <row r="11" ht="18.75" customHeight="1" spans="1:11">
      <c r="A11" s="37" t="s">
        <v>129</v>
      </c>
      <c r="B11" s="38"/>
      <c r="C11" s="38"/>
      <c r="D11" s="38"/>
      <c r="E11" s="38"/>
      <c r="F11" s="38"/>
      <c r="G11" s="39"/>
      <c r="H11" s="24"/>
      <c r="I11" s="24"/>
      <c r="J11" s="24"/>
      <c r="K11" s="24"/>
    </row>
    <row r="12" ht="19" customHeight="1" spans="1:11">
      <c r="A12" s="40" t="s">
        <v>407</v>
      </c>
      <c r="B12" s="40"/>
      <c r="C12" s="40"/>
      <c r="D12" s="40"/>
      <c r="E12" s="40"/>
      <c r="F12" s="40"/>
      <c r="G12" s="40"/>
      <c r="H12" s="40"/>
      <c r="I12" s="40"/>
      <c r="J12" s="40"/>
      <c r="K12" s="40"/>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pane ySplit="1" topLeftCell="A4" activePane="bottomLeft" state="frozen"/>
      <selection/>
      <selection pane="bottomLeft" activeCell="E20" sqref="E2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408</v>
      </c>
    </row>
    <row r="3" ht="36.75" customHeight="1" spans="1:7">
      <c r="A3" s="6" t="str">
        <f>"2025"&amp;"年部门项目中期规划预算表"</f>
        <v>2025年部门项目中期规划预算表</v>
      </c>
      <c r="B3" s="7"/>
      <c r="C3" s="7"/>
      <c r="D3" s="7"/>
      <c r="E3" s="7"/>
      <c r="F3" s="7"/>
      <c r="G3" s="7"/>
    </row>
    <row r="4" ht="18.75" customHeight="1" spans="1:7">
      <c r="A4" s="8" t="str">
        <f>"单位名称："&amp;"双江拉祜族佤族布朗族傣族自治县供销合作社联合社"</f>
        <v>单位名称：双江拉祜族佤族布朗族傣族自治县供销合作社联合社</v>
      </c>
      <c r="B4" s="9"/>
      <c r="C4" s="9"/>
      <c r="D4" s="9"/>
      <c r="E4" s="10"/>
      <c r="F4" s="10"/>
      <c r="G4" s="5" t="s">
        <v>178</v>
      </c>
    </row>
    <row r="5" ht="18.75" customHeight="1" spans="1:7">
      <c r="A5" s="11" t="s">
        <v>272</v>
      </c>
      <c r="B5" s="11" t="s">
        <v>271</v>
      </c>
      <c r="C5" s="11" t="s">
        <v>194</v>
      </c>
      <c r="D5" s="12" t="s">
        <v>409</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26" customHeight="1" spans="1:7">
      <c r="A9" s="22" t="s">
        <v>71</v>
      </c>
      <c r="B9" s="23"/>
      <c r="C9" s="23"/>
      <c r="D9" s="22"/>
      <c r="E9" s="24">
        <v>200000</v>
      </c>
      <c r="F9" s="24">
        <v>50000</v>
      </c>
      <c r="G9" s="24">
        <v>50000</v>
      </c>
    </row>
    <row r="10" ht="26" customHeight="1" spans="1:7">
      <c r="A10" s="25" t="s">
        <v>71</v>
      </c>
      <c r="B10" s="22"/>
      <c r="C10" s="22"/>
      <c r="D10" s="22"/>
      <c r="E10" s="24">
        <v>200000</v>
      </c>
      <c r="F10" s="24">
        <v>50000</v>
      </c>
      <c r="G10" s="24">
        <v>50000</v>
      </c>
    </row>
    <row r="11" ht="26" customHeight="1" spans="1:7">
      <c r="A11" s="26"/>
      <c r="B11" s="22" t="s">
        <v>410</v>
      </c>
      <c r="C11" s="22" t="s">
        <v>282</v>
      </c>
      <c r="D11" s="22" t="s">
        <v>411</v>
      </c>
      <c r="E11" s="24">
        <v>100000</v>
      </c>
      <c r="F11" s="24">
        <v>50000</v>
      </c>
      <c r="G11" s="24">
        <v>50000</v>
      </c>
    </row>
    <row r="12" ht="26" customHeight="1" spans="1:7">
      <c r="A12" s="26"/>
      <c r="B12" s="22" t="s">
        <v>410</v>
      </c>
      <c r="C12" s="22" t="s">
        <v>277</v>
      </c>
      <c r="D12" s="22" t="s">
        <v>411</v>
      </c>
      <c r="E12" s="24">
        <v>100000</v>
      </c>
      <c r="F12" s="24"/>
      <c r="G12" s="24"/>
    </row>
    <row r="13" ht="26" customHeight="1" spans="1:7">
      <c r="A13" s="27" t="s">
        <v>56</v>
      </c>
      <c r="B13" s="28" t="s">
        <v>412</v>
      </c>
      <c r="C13" s="28"/>
      <c r="D13" s="29"/>
      <c r="E13" s="24">
        <v>200000</v>
      </c>
      <c r="F13" s="24">
        <v>50000</v>
      </c>
      <c r="G13" s="24">
        <v>50000</v>
      </c>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rangeList sheetStid="12" master="" otherUserPermission="visible"/>
  <rangeList sheetStid="13" master="" otherUserPermission="visible"/>
  <rangeList sheetStid="14" master="" otherUserPermission="visible"/>
  <rangeList sheetStid="15" master="" otherUserPermission="visible"/>
  <rangeList sheetStid="16" master="" otherUserPermission="visible"/>
  <rangeList sheetStid="1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董茂款</cp:lastModifiedBy>
  <dcterms:created xsi:type="dcterms:W3CDTF">2025-03-10T06:39:00Z</dcterms:created>
  <dcterms:modified xsi:type="dcterms:W3CDTF">2025-03-17T02:48:55Z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B5C5AF79DE1F4617A7375E2A5E1EECEA_12</vt:lpwstr>
  </property>
  <property fmtid="{D5CDD505-2E9C-101B-9397-08002B2CF9AE}" pid="3" name="KSOProductBuildVer">
    <vt:lpwstr>2052-12.1.0.17827</vt:lpwstr>
  </property>
</Properties>
</file>