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县对下转移支付预算表09-1" sheetId="13" r:id="rId14"/>
    <sheet name="县对下转移支付绩效目标表09-2" sheetId="14" r:id="rId15"/>
    <sheet name="新增资产配置表10" sheetId="15" r:id="rId16"/>
    <sheet name="转移支付补助项目支出预算表11" sheetId="16" r:id="rId17"/>
    <sheet name="部门项目中期规划预算表12" sheetId="17" r:id="rId18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0" iterate="0" iterateCount="100" iterateDelta="0.001"/>
</workbook>
</file>

<file path=xl/sharedStrings.xml><?xml version="1.0" encoding="utf-8"?>
<sst xmlns="http://schemas.openxmlformats.org/spreadsheetml/2006/main" count="1369" uniqueCount="485">
  <si>
    <t>预算01-1表</t>
  </si>
  <si>
    <t>2025年部门财务收支预算总表</t>
  </si>
  <si>
    <t>单位名称：双江拉祜族佤族布朗族傣族自治县忙糯中学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</si>
  <si>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</si>
  <si>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</si>
  <si>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</si>
  <si>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</si>
  <si>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</si>
  <si>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</si>
  <si>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</si>
  <si>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</si>
  <si>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</si>
  <si>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</si>
  <si>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</si>
  <si>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</si>
  <si>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</si>
  <si>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</si>
  <si>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</si>
  <si>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</si>
  <si>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</si>
  <si>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</si>
  <si>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</si>
  <si>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</si>
  <si>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</si>
  <si>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</si>
  <si>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</si>
  <si>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</si>
  <si>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</si>
  <si>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</si>
  <si>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 xml:space="preserve"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</si>
  <si>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</si>
  <si>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</si>
  <si>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</si>
  <si>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</si>
  <si>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</si>
  <si>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</si>
  <si>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</si>
  <si>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</si>
  <si>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</si>
  <si>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</si>
  <si>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</si>
  <si>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</si>
  <si>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</si>
  <si>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</si>
  <si>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</si>
  <si>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</si>
  <si>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</si>
  <si>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</si>
  <si>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</si>
  <si>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</si>
  <si>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</si>
  <si>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</si>
  <si>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</si>
  <si>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</si>
  <si>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</si>
  <si>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</si>
  <si>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</si>
  <si>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</si>
  <si>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</si>
  <si>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</si>
  <si>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</si>
  <si>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</si>
  <si>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</si>
  <si>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</si>
  <si>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</si>
  <si>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</si>
  <si>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</si>
  <si>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</si>
  <si>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</si>
  <si>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</si>
  <si>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</si>
  <si>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</si>
  <si>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</si>
  <si>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</si>
  <si>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105014</t>
  </si>
  <si>
    <t>双江拉祜族佤族布朗族傣族自治县忙糯中学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</si>
  <si>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</si>
  <si>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</si>
  <si>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</si>
  <si>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</si>
  <si>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</si>
  <si>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</si>
  <si>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</si>
  <si>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</si>
  <si>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</si>
  <si>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</si>
  <si>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</si>
  <si>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</si>
  <si>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</si>
  <si>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</si>
  <si>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</si>
  <si>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</si>
  <si>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</si>
  <si>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</si>
  <si>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</si>
  <si>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</si>
  <si>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</si>
  <si>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</si>
  <si>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</si>
  <si>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</si>
  <si>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</si>
  <si>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</si>
  <si>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</si>
  <si>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</si>
  <si>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</si>
  <si>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</si>
  <si>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</si>
  <si>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</si>
  <si>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</si>
  <si>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</si>
  <si>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</si>
  <si>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</si>
  <si>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</si>
  <si>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</si>
  <si>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</si>
  <si>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</si>
  <si>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</si>
  <si>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</si>
  <si>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</si>
  <si>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</si>
  <si>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</si>
  <si>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</si>
  <si>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</si>
  <si>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</si>
  <si>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</si>
  <si>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</si>
  <si>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</si>
  <si>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</si>
  <si>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</si>
  <si>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</si>
  <si>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</si>
  <si>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</si>
  <si>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</si>
  <si>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</si>
  <si>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</si>
  <si>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</si>
  <si>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</si>
  <si>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</si>
  <si>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</si>
  <si>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</si>
  <si>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</si>
  <si>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</si>
  <si>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</si>
  <si>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</si>
  <si>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</si>
  <si>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</si>
  <si>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</si>
  <si>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</si>
  <si>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</si>
  <si>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</si>
  <si>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</si>
  <si>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</si>
  <si>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</si>
  <si>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</si>
  <si>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</si>
  <si>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</si>
  <si>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</si>
  <si>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</si>
  <si>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</si>
  <si>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</si>
  <si>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</si>
  <si>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</si>
  <si>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</si>
  <si>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</si>
  <si>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</si>
  <si>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</si>
  <si>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</si>
  <si>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</si>
  <si>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</si>
  <si>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</si>
  <si>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</si>
  <si>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</si>
  <si>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</si>
  <si>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</si>
  <si>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</si>
  <si>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</si>
  <si>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</si>
  <si>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</si>
  <si>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</si>
  <si>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</si>
  <si>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</si>
  <si>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2025年“三公”经费支出预算表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</si>
  <si>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</si>
  <si>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</si>
  <si>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</si>
  <si>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</si>
  <si>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</si>
  <si>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</si>
  <si>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</si>
  <si>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</si>
  <si>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</si>
  <si>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</si>
  <si>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</si>
  <si>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</si>
  <si>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</si>
  <si>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</si>
  <si>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</si>
  <si>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</si>
  <si>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</si>
  <si>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</si>
  <si>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</si>
  <si>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</si>
  <si>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</si>
  <si>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</si>
  <si>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</si>
  <si>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</si>
  <si>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</si>
  <si>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</si>
  <si>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</si>
  <si>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</si>
  <si>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</si>
  <si>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</si>
  <si>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</si>
  <si>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530925210000000003387</t>
  </si>
  <si>
    <t>事业人员工资支出</t>
  </si>
  <si>
    <t>30101</t>
  </si>
  <si>
    <t>基本工资</t>
  </si>
  <si>
    <t>30102</t>
  </si>
  <si>
    <t>津贴补贴</t>
  </si>
  <si>
    <t>530925231100001480955</t>
  </si>
  <si>
    <t>集中连片地区乡村教师生活补助</t>
  </si>
  <si>
    <t>30107</t>
  </si>
  <si>
    <t>绩效工资</t>
  </si>
  <si>
    <t>530925231100001480954</t>
  </si>
  <si>
    <t>绩效工资（2017年提高标准部分）</t>
  </si>
  <si>
    <t>530925210000000003388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</si>
  <si>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</si>
  <si>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</si>
  <si>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</si>
  <si>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</si>
  <si>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</si>
  <si>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</si>
  <si>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</si>
  <si>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</si>
  <si>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</si>
  <si>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</si>
  <si>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</si>
  <si>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</si>
  <si>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</si>
  <si>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</si>
  <si>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</si>
  <si>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530925210000000003389</t>
  </si>
  <si>
    <t>30113</t>
  </si>
  <si>
    <t>530925231100001480939</t>
  </si>
  <si>
    <t>编制外长聘人员支出</t>
  </si>
  <si>
    <t>30199</t>
  </si>
  <si>
    <t>其他工资福利支出</t>
  </si>
  <si>
    <t>530925231100001183698</t>
  </si>
  <si>
    <t>退休人员公用经费</t>
  </si>
  <si>
    <t>30299</t>
  </si>
  <si>
    <t>其他商品和服务支出</t>
  </si>
  <si>
    <t>530925231100001480940</t>
  </si>
  <si>
    <t>生均公用经费</t>
  </si>
  <si>
    <t>30201</t>
  </si>
  <si>
    <t>办公费</t>
  </si>
  <si>
    <t>530925231100001183681</t>
  </si>
  <si>
    <t>工会经费</t>
  </si>
  <si>
    <t>30228</t>
  </si>
  <si>
    <t>530925251100003768405</t>
  </si>
  <si>
    <t>残疾人就业保障金</t>
  </si>
  <si>
    <t>530925231100001480957</t>
  </si>
  <si>
    <t>其他退休费</t>
  </si>
  <si>
    <t>30302</t>
  </si>
  <si>
    <t>退休费</t>
  </si>
  <si>
    <t>530925210000000003390</t>
  </si>
  <si>
    <t>机关事业单位职工遗属生活补助</t>
  </si>
  <si>
    <t>30305</t>
  </si>
  <si>
    <t>生活补助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</si>
  <si>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</si>
  <si>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</si>
  <si>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</si>
  <si>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</si>
  <si>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</si>
  <si>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</si>
  <si>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</si>
  <si>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</si>
  <si>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2021至2023年专项整改（特殊教育公用经费）上级专款资金</t>
  </si>
  <si>
    <t>民生类</t>
  </si>
  <si>
    <t>530925241100002946510</t>
  </si>
  <si>
    <t>2024年义务教育公用经费第二批省级直达资金</t>
  </si>
  <si>
    <t>530925241100003147010</t>
  </si>
  <si>
    <t>2024年义务教育困难学生生活补助第二批省级直达资金</t>
  </si>
  <si>
    <t>530925241100003147025</t>
  </si>
  <si>
    <t>30308</t>
  </si>
  <si>
    <t>助学金</t>
  </si>
  <si>
    <t>2024年义务教育困难学生生活补助第二批中央直达资金</t>
  </si>
  <si>
    <t>530925241100003147011</t>
  </si>
  <si>
    <t>2024年义务教育学生营养改善计划第二批中央直达资金</t>
  </si>
  <si>
    <t>530925241100003147032</t>
  </si>
  <si>
    <t>（非财项目）自有资金收入专项经费</t>
  </si>
  <si>
    <t>事业发展类</t>
  </si>
  <si>
    <t>530925251100003766991</t>
  </si>
  <si>
    <t>30213</t>
  </si>
  <si>
    <t>维修（护）费</t>
  </si>
  <si>
    <t>临财教发〔2024〕148号义务教育公用经费第一批市级资金</t>
  </si>
  <si>
    <t>530925241100003306051</t>
  </si>
  <si>
    <t>特岗教师补发工资资金</t>
  </si>
  <si>
    <t>530925251100003766999</t>
  </si>
  <si>
    <t>30309</t>
  </si>
  <si>
    <t>奖励金</t>
  </si>
  <si>
    <t>特殊教育经费保障经费</t>
  </si>
  <si>
    <t>530925241100002297565</t>
  </si>
  <si>
    <t>义务教育家庭经济困难学生生活补助经费</t>
  </si>
  <si>
    <t>530925241100002297577</t>
  </si>
  <si>
    <t>自有资金（非财项目）伙食费专项资金</t>
  </si>
  <si>
    <t>530925251100003767000</t>
  </si>
  <si>
    <t>30399</t>
  </si>
  <si>
    <t>其他对个人和家庭的补助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</si>
  <si>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</si>
  <si>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</si>
  <si>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</si>
  <si>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</si>
  <si>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</si>
  <si>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</si>
  <si>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</si>
  <si>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</si>
  <si>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</si>
  <si>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</si>
  <si>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</si>
  <si>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</si>
  <si>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对义务教育阶段特殊（残疾）学生给予补充特殊教育生均公用经费，改善特殊教育学生学习条件，激励特殊教育学生学习积极性，保障特殊教育学生顺利完成九年义务教育，提高义务教育阶段学生完学率，促进教育公平，全面提升义务教育的整体水平。
2.落实保障资金，减轻特殊教育学生家庭负担，确保惠民政策落实到位。
3.加大力度宣传惠民政策体系，使这项惠民政策家喻户晓、深入人心。</t>
  </si>
  <si>
    <t>产出指标</t>
  </si>
  <si>
    <t>数量指标</t>
  </si>
  <si>
    <t>获补对象数</t>
  </si>
  <si>
    <t>=</t>
  </si>
  <si>
    <t>人(人次、家)</t>
  </si>
  <si>
    <t>定量指标</t>
  </si>
  <si>
    <t>反映特殊教育学生获得补充公用经费人数情况。</t>
  </si>
  <si>
    <t>政策宣传次数</t>
  </si>
  <si>
    <t>&gt;=</t>
  </si>
  <si>
    <t>次</t>
  </si>
  <si>
    <t>反映补助政策的宣传力度情况。即通过门户网站、报刊、通信、电视、户外广告等对补助政策进行宣传的次数。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</si>
  <si>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</si>
  <si>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</si>
  <si>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</si>
  <si>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</si>
  <si>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</si>
  <si>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获补覆盖率</t>
  </si>
  <si>
    <t>获补覆盖率=实际获得补助人数/申请符合标准人数*100%</t>
  </si>
  <si>
    <t>时效指标</t>
  </si>
  <si>
    <t>资金到位率</t>
  </si>
  <si>
    <t>&lt;=</t>
  </si>
  <si>
    <t>90</t>
  </si>
  <si>
    <t>反映发放单位及时发放补助资金的情况。
资金到位率=在时限内到位资金/应到位资金*100%</t>
  </si>
  <si>
    <t>效益指标</t>
  </si>
  <si>
    <t>经济效益</t>
  </si>
  <si>
    <t>带动经济社会发展</t>
  </si>
  <si>
    <t>有效带动</t>
  </si>
  <si>
    <t>元</t>
  </si>
  <si>
    <t>定性指标</t>
  </si>
  <si>
    <t>反映保障资金带动经济社会发展的情况。</t>
  </si>
  <si>
    <t>社会效益</t>
  </si>
  <si>
    <t>政策知晓率</t>
  </si>
  <si>
    <t>反映补助政策的宣传效果情况。
政策知晓率=调查中补助政策知晓人数/调查总人数*100%</t>
  </si>
  <si>
    <t>学习生活状况改善</t>
  </si>
  <si>
    <t>有所改善</t>
  </si>
  <si>
    <t>元/学年</t>
  </si>
  <si>
    <t>反映补助促进受助对象生活状况改善的情况。</t>
  </si>
  <si>
    <t>满意度指标</t>
  </si>
  <si>
    <t>服务对象满意度</t>
  </si>
  <si>
    <t>受益对象满意度</t>
  </si>
  <si>
    <t>85</t>
  </si>
  <si>
    <t>反映获补助受益对象的满意程度。</t>
  </si>
  <si>
    <t>教职工满意度</t>
  </si>
  <si>
    <t>反映教职工的满意程度。</t>
  </si>
  <si>
    <t>目标1：加强学校伙食费监督管理，规范使用伙食费资金，保障学校教育教学工作正常运行。
目标2：合理搭配营养膳食，保障学生健康成长，办好人民满意的教育。</t>
  </si>
  <si>
    <t>伙食费收取人数</t>
  </si>
  <si>
    <t>2847</t>
  </si>
  <si>
    <t>反映收取伙食费人数情况。</t>
  </si>
  <si>
    <t>兑现准确率</t>
  </si>
  <si>
    <t xml:space="preserve">反映伙食费使用的情况。
</t>
  </si>
  <si>
    <t>反映伙食费资金到位的情况。
资金到位率=在时限内到位资金/应到位资金*100%</t>
  </si>
  <si>
    <t>保障教育教学工作正常运转</t>
  </si>
  <si>
    <t>有所保障</t>
  </si>
  <si>
    <t xml:space="preserve">反映伙食费专项资金保障学校教育教学工作正常运转情况。
</t>
  </si>
  <si>
    <t>师生满意度</t>
  </si>
  <si>
    <t>反映师生满意度情况。</t>
  </si>
  <si>
    <t>家长满意度</t>
  </si>
  <si>
    <t>反映家长满意度情况。</t>
  </si>
  <si>
    <t>实施特殊教育生均公用经费计划，是贯彻落实现阶段扶贫战略的重大决策，是解决特殊教育发展困难，消除特殊教育发展不足，保障特殊教育经费正常运转的重要举措；对全面推进特殊教育，促进特殊教育发展，全面提高教育质量，促进残疾学生健康成长，筑牢教育发展根基有着重要意义。</t>
  </si>
  <si>
    <t>特殊教育补助人数</t>
  </si>
  <si>
    <t>人</t>
  </si>
  <si>
    <t>反映特殊教育补助人数情况</t>
  </si>
  <si>
    <t>资助标准达标率</t>
  </si>
  <si>
    <t>反映资助标准达标情况</t>
  </si>
  <si>
    <t>反映补助对象兑现准确情况</t>
  </si>
  <si>
    <t>资助经费及时发放率</t>
  </si>
  <si>
    <t>反映资助经费及时发放情况</t>
  </si>
  <si>
    <t>成本指标</t>
  </si>
  <si>
    <t>经济成本指标</t>
  </si>
  <si>
    <t>27</t>
  </si>
  <si>
    <t>反映发放该补助需要的成本费用</t>
  </si>
  <si>
    <t>生活状况改善</t>
  </si>
  <si>
    <t>改善</t>
  </si>
  <si>
    <t>无</t>
  </si>
  <si>
    <t>反映补助学生家庭生活状况改善的情况。</t>
  </si>
  <si>
    <t>生产生活能力提高</t>
  </si>
  <si>
    <t>提高</t>
  </si>
  <si>
    <t>反映家庭生产生活能力提高的情况。</t>
  </si>
  <si>
    <t>家庭经济困难学生补助经费简述：本项目给家庭经济困难学生带来了极大的帮助，改善了学生在校生活的条件，使学生增强了学习的信心，激励学生的学习积极性，学生失学人数为零，保障学生顺利完成九年义务教育，为巩固“普九”成果奠定了良好的基础，促进教育公平。</t>
  </si>
  <si>
    <t>资助家庭经济困难学生人数</t>
  </si>
  <si>
    <t>579</t>
  </si>
  <si>
    <t>反映资助建档立卡贫困户子女人数情况</t>
  </si>
  <si>
    <t>95</t>
  </si>
  <si>
    <t>67.50</t>
  </si>
  <si>
    <t>目标1：经费用于日常办公、教学设施维护、教学物资采购、学生活动、困难学生补助等方面的开支，进而改善学校办公、办学条件，减轻困难学生家庭负担，保障学校教育教学工作正常运行。
目标2：创建和谐的教育环境，提高教育教学质量，保障学生健康成长，提高适龄儿童入学率和巩固率，促进教育公平，全面提升教育的整体水平。
目标3：提升学校教师专业水平和学校管理水平，办好人民满意的教育。</t>
  </si>
  <si>
    <t>资助学生人数</t>
  </si>
  <si>
    <t>30</t>
  </si>
  <si>
    <t>反映资助学生人数情况</t>
  </si>
  <si>
    <t>慈善活动宣传次数</t>
  </si>
  <si>
    <t>反映捐资助学慈善活动宣传情况。</t>
  </si>
  <si>
    <t>反映补助准确发放的情况。</t>
  </si>
  <si>
    <t>发放及时率</t>
  </si>
  <si>
    <t>反映发放单位及时发放补助资金的情况。
发放及时率=在时限内发放资金/应发放资金*100%</t>
  </si>
  <si>
    <t>困难学生学习、生活状况改善</t>
  </si>
  <si>
    <t>反映困难学生学习、生活状况改善情况。</t>
  </si>
  <si>
    <t>学校办学条件改善</t>
  </si>
  <si>
    <t>反映学校办学条件改善情况</t>
  </si>
  <si>
    <t>学生学习积极性提高</t>
  </si>
  <si>
    <t>有所提高</t>
  </si>
  <si>
    <t>反映学生学习积极性提高情况</t>
  </si>
  <si>
    <t>受助学生满意度</t>
  </si>
  <si>
    <t>反映受助学生满意度情况</t>
  </si>
  <si>
    <t>受助家长满意度</t>
  </si>
  <si>
    <t>反映受助家长满意度情况</t>
  </si>
  <si>
    <t>反映学校教职工满意度情况</t>
  </si>
  <si>
    <t>做好本部门人员、公用经费保障，按规定落实干部职工各项待遇，支持部门正常履职。</t>
  </si>
  <si>
    <t>工资福利发放人数</t>
  </si>
  <si>
    <t>8</t>
  </si>
  <si>
    <t>反映部门（单位）实际发放工资人员数量。</t>
  </si>
  <si>
    <t>发放对象准确率</t>
  </si>
  <si>
    <t>反映补助准确发放的情况。
补助兑现准确率=补助兑付额/应付额*100%</t>
  </si>
  <si>
    <t>部门运转</t>
  </si>
  <si>
    <t>正常运转</t>
  </si>
  <si>
    <t>反映部门（单位）运转情况。</t>
  </si>
  <si>
    <t>反映服务对象的满意程度。</t>
  </si>
  <si>
    <t>预算06表</t>
  </si>
  <si>
    <t>2025年部门政府性基金预算支出预算表</t>
  </si>
  <si>
    <t>政府性基金预算支出预算表</t>
  </si>
  <si>
    <t>单位名称：临沧市发展和改革委员会</t>
  </si>
  <si>
    <t>本年政府性基金预算支出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</si>
  <si>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</si>
  <si>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</si>
  <si>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</si>
  <si>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</si>
  <si>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</si>
  <si>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</si>
  <si>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</si>
  <si>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</si>
  <si>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</si>
  <si>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</si>
  <si>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</si>
  <si>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</si>
  <si>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</si>
  <si>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</si>
  <si>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</si>
  <si>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</si>
  <si>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2025年县对下转移支付预算表</t>
  </si>
  <si>
    <t>单位名称（项目）</t>
  </si>
  <si>
    <t>地区</t>
  </si>
  <si>
    <t>政府性基金</t>
  </si>
  <si>
    <t>-</t>
  </si>
  <si>
    <t>预算09-2表</t>
  </si>
  <si>
    <t>2025年县对下转移支付绩效目标表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</si>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</sst>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-#,##0.00;;@"/>
    <numFmt numFmtId="177" formatCode="#,##0;-#,##0;;@"/>
    <numFmt numFmtId="178" formatCode="HH:mm:ss"/>
    <numFmt numFmtId="179" formatCode="yyyy-MM-dd"/>
    <numFmt numFmtId="180" formatCode="yyyy-MM-dd HH:mm:ss"/>
  </numFmts>
  <fonts count="31">
    <font>
      <sz val="9"/>
      <color rgb="FF000000"/>
      <name val="Microsoft YaHei UI"/>
    </font>
    <font>
      <sz val="9"/>
      <color auto="1"/>
      <name val="宋体"/>
    </font>
    <font>
      <sz val="11"/>
      <color auto="1"/>
      <name val="Calibri"/>
      <scheme val="minor"/>
    </font>
    <font>
      <sz val="9"/>
      <color rgb="FF000000"/>
      <name val="宋体"/>
    </font>
    <font>
      <sz val="22"/>
      <color rgb="FF000000"/>
      <name val="方正小标宋简体"/>
    </font>
    <font>
      <sz val="19"/>
      <color rgb="FF000000"/>
      <name val="宋体"/>
    </font>
    <font>
      <b/>
      <sz val="11"/>
      <color rgb="FF000000"/>
      <name val="宋体"/>
    </font>
    <font>
      <sz val="11"/>
      <color rgb="FF000000"/>
      <name val="宋体"/>
    </font>
    <font>
      <sz val="10"/>
      <color auto="1"/>
      <name val="宋体"/>
    </font>
    <font>
      <b/>
      <sz val="9"/>
      <color auto="1"/>
      <name val="宋体"/>
    </font>
    <font>
      <b/>
      <sz val="9"/>
      <color rgb="FF000000"/>
      <name val="宋体"/>
    </font>
    <font>
      <sz val="10"/>
      <color rgb="FF000000"/>
      <name val="Arial"/>
    </font>
    <font>
      <sz val="10"/>
      <color rgb="FF000000"/>
      <name val="宋体"/>
    </font>
    <font>
      <sz val="30"/>
      <color rgb="FF000000"/>
      <name val="宋体"/>
    </font>
    <font>
      <sz val="9"/>
      <color auto="1"/>
      <name val="Microsoft YaHei UI"/>
    </font>
    <font>
      <sz val="28"/>
      <color rgb="FF000000"/>
      <name val="宋体"/>
    </font>
    <font>
      <sz val="10"/>
      <color rgb="FF000000"/>
      <name val="Microsoft YaHei UI"/>
    </font>
    <font>
      <sz val="20"/>
      <color rgb="FF000000"/>
      <name val="宋体"/>
    </font>
    <font>
      <b/>
      <sz val="10"/>
      <color rgb="FF000000"/>
      <name val="宋体"/>
    </font>
    <font>
      <sz val="21"/>
      <color rgb="FF000000"/>
      <name val="宋体"/>
    </font>
    <font>
      <sz val="11"/>
      <color theme="1"/>
      <name val="Calibri"/>
      <scheme val="minor"/>
    </font>
    <font>
      <sz val="10"/>
      <color theme="1"/>
      <name val="宋体"/>
    </font>
    <font>
      <b/>
      <sz val="23"/>
      <color rgb="FF000000"/>
      <name val="宋体"/>
    </font>
    <font>
      <sz val="11"/>
      <color theme="1"/>
      <name val="宋体"/>
    </font>
    <font>
      <sz val="11.25"/>
      <color rgb="FF000000"/>
      <name val="宋体"/>
    </font>
    <font>
      <sz val="12"/>
      <color theme="1"/>
      <name val="宋体"/>
    </font>
    <font>
      <sz val="12"/>
      <color rgb="FF000000"/>
      <name val="宋体"/>
    </font>
    <font>
      <sz val="9"/>
      <color theme="1"/>
      <name val="宋体"/>
    </font>
    <font>
      <sz val="10"/>
      <color rgb="FFFFFFFF"/>
      <name val="宋体"/>
    </font>
    <font>
      <b/>
      <sz val="21"/>
      <color rgb="FF000000"/>
      <name val="宋体"/>
    </font>
    <font>
      <sz val="22"/>
      <color auto="1"/>
      <name val="方正小标宋简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8">
    <xf numFmtId="0" fontId="0" fillId="0" borderId="0">
      <alignment vertical="top"/>
      <protection locked="0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80" fontId="1" fillId="0" borderId="1">
      <alignment horizontal="right" vertical="center"/>
    </xf>
    <xf numFmtId="10" fontId="1" fillId="0" borderId="1">
      <alignment horizontal="right" vertical="center"/>
    </xf>
    <xf numFmtId="177" fontId="1" fillId="0" borderId="1">
      <alignment horizontal="right" vertical="center"/>
    </xf>
  </cellStyleXfs>
  <cellXfs count="232">
    <xf numFmtId="0" fontId="0" fillId="0" borderId="0" xfId="0" applyFont="1">
      <alignment vertical="top"/>
      <protection locked="0"/>
    </xf>
    <xf numFmtId="176" fontId="1" fillId="0" borderId="1" xfId="1" applyFont="1" applyBorder="1" applyNumberFormat="1">
      <alignment horizontal="right" vertical="center"/>
    </xf>
    <xf numFmtId="49" fontId="1" fillId="0" borderId="1" xfId="2" applyFont="1" applyBorder="1" applyNumberFormat="1">
      <alignment horizontal="left" vertical="center" wrapText="1"/>
    </xf>
    <xf numFmtId="178" fontId="1" fillId="0" borderId="1" xfId="3" applyFont="1" applyBorder="1" applyNumberFormat="1">
      <alignment horizontal="right" vertical="center"/>
    </xf>
    <xf numFmtId="179" fontId="1" fillId="0" borderId="1" xfId="4" applyFont="1" applyBorder="1" applyNumberFormat="1">
      <alignment horizontal="right" vertical="center"/>
    </xf>
    <xf numFmtId="180" fontId="1" fillId="0" borderId="1" xfId="5" applyFont="1" applyBorder="1" applyNumberFormat="1">
      <alignment horizontal="right" vertical="center"/>
    </xf>
    <xf numFmtId="10" fontId="1" fillId="0" borderId="1" xfId="6" applyFont="1" applyBorder="1" applyNumberFormat="1">
      <alignment horizontal="right" vertical="center"/>
    </xf>
    <xf numFmtId="177" fontId="1" fillId="0" borderId="1" xfId="7" applyFont="1" applyBorder="1" applyNumberFormat="1">
      <alignment horizontal="right" vertical="center"/>
    </xf>
    <xf numFmtId="0" fontId="2" fillId="0" borderId="0" xfId="0" applyFont="1">
      <alignment horizontal="center" vertical="center"/>
    </xf>
    <xf numFmtId="0" fontId="3" fillId="0" borderId="0" xfId="0" applyFont="1">
      <alignment horizontal="right" vertical="center"/>
    </xf>
    <xf numFmtId="0" fontId="4" fillId="0" borderId="0" xfId="0" applyFont="1" quotePrefix="1">
      <alignment horizontal="center" vertical="center"/>
    </xf>
    <xf numFmtId="0" fontId="5" fillId="0" borderId="0" xfId="0" applyFont="1">
      <alignment horizontal="center" vertical="top"/>
    </xf>
    <xf numFmtId="0" fontId="3" fillId="0" borderId="0" xfId="0" applyFont="1" quotePrefix="1">
      <alignment horizontal="left" vertical="center"/>
    </xf>
    <xf numFmtId="0" fontId="6" fillId="0" borderId="0" xfId="0" applyFont="1">
      <alignment horizontal="center" vertical="center"/>
    </xf>
    <xf numFmtId="0" fontId="7" fillId="0" borderId="2" xfId="0" applyFont="1" applyBorder="1">
      <alignment horizontal="center" vertical="center"/>
    </xf>
    <xf numFmtId="0" fontId="7" fillId="0" borderId="3" xfId="0" applyFont="1" applyBorder="1">
      <alignment horizontal="center" vertical="center"/>
    </xf>
    <xf numFmtId="0" fontId="7" fillId="0" borderId="4" xfId="0" applyFont="1" applyBorder="1">
      <alignment horizontal="center" vertical="center"/>
    </xf>
    <xf numFmtId="0" fontId="7" fillId="0" borderId="4" xfId="0" applyFont="1" applyBorder="1" quotePrefix="1">
      <alignment horizontal="center" vertical="center"/>
    </xf>
    <xf numFmtId="0" fontId="7" fillId="0" borderId="5" xfId="0" applyFont="1" applyBorder="1">
      <alignment horizontal="center" vertical="center"/>
    </xf>
    <xf numFmtId="0" fontId="3" fillId="0" borderId="1" xfId="0" applyFont="1" applyBorder="1">
      <alignment horizontal="left" vertical="center"/>
    </xf>
    <xf numFmtId="176" fontId="1" fillId="0" borderId="1" xfId="0" applyFont="1" applyBorder="1" applyNumberFormat="1">
      <alignment horizontal="right" vertical="center"/>
      <protection locked="0"/>
    </xf>
    <xf numFmtId="0" fontId="1" fillId="0" borderId="1" xfId="0" applyFont="1" applyBorder="1">
      <alignment horizontal="left" vertical="center"/>
      <protection locked="0"/>
    </xf>
    <xf numFmtId="0" fontId="1" fillId="0" borderId="3" xfId="0" applyFont="1" applyBorder="1">
      <alignment horizontal="left" vertical="center"/>
      <protection locked="0"/>
    </xf>
    <xf numFmtId="0" fontId="1" fillId="0" borderId="5" xfId="0" applyFont="1" applyBorder="1">
      <alignment horizontal="left" vertical="center"/>
      <protection locked="0"/>
    </xf>
    <xf numFmtId="0" fontId="1" fillId="0" borderId="6" xfId="0" applyFont="1" applyBorder="1">
      <alignment horizontal="left" vertical="center"/>
      <protection locked="0"/>
    </xf>
    <xf numFmtId="0" fontId="8" fillId="0" borderId="5" xfId="0" applyFont="1" applyBorder="1">
      <alignment vertical="center"/>
      <protection locked="0"/>
    </xf>
    <xf numFmtId="0" fontId="9" fillId="0" borderId="5" xfId="0" applyFont="1" applyBorder="1">
      <alignment horizontal="center" vertical="center"/>
      <protection locked="0"/>
    </xf>
    <xf numFmtId="0" fontId="10" fillId="0" borderId="5" xfId="0" applyFont="1" applyBorder="1">
      <alignment horizontal="center" vertical="center"/>
    </xf>
    <xf numFmtId="176" fontId="9" fillId="0" borderId="1" xfId="0" applyFont="1" applyBorder="1" applyNumberFormat="1">
      <alignment horizontal="right" vertical="center"/>
      <protection locked="0"/>
    </xf>
    <xf numFmtId="176" fontId="1" fillId="0" borderId="1" xfId="0" applyFont="1" applyBorder="1" applyNumberFormat="1" quotePrefix="1">
      <alignment horizontal="right" vertical="center"/>
      <protection locked="0"/>
    </xf>
    <xf numFmtId="0" fontId="10" fillId="0" borderId="1" xfId="0" applyFont="1" applyBorder="1">
      <alignment horizontal="center" vertical="center"/>
    </xf>
    <xf numFmtId="0" fontId="3" fillId="0" borderId="5" xfId="0" applyFont="1" applyBorder="1">
      <alignment horizontal="left" vertical="center"/>
    </xf>
    <xf numFmtId="0" fontId="10" fillId="0" borderId="5" xfId="0" applyFont="1" applyBorder="1">
      <alignment horizontal="center" vertical="center"/>
      <protection locked="0"/>
    </xf>
    <xf numFmtId="0" fontId="11" fillId="0" borderId="0" xfId="0" applyFont="1">
      <alignment vertical="top"/>
    </xf>
    <xf numFmtId="0" fontId="12" fillId="0" borderId="0" xfId="0" applyFont="1">
      <protection locked="0"/>
    </xf>
    <xf numFmtId="0" fontId="3" fillId="0" borderId="0" xfId="0" applyFont="1">
      <alignment horizontal="right" vertical="center"/>
      <protection locked="0"/>
    </xf>
    <xf numFmtId="0" fontId="4" fillId="0" borderId="0" xfId="0" applyFont="1">
      <alignment horizontal="center" vertical="center"/>
      <protection locked="0"/>
    </xf>
    <xf numFmtId="0" fontId="13" fillId="0" borderId="0" xfId="0" applyFont="1">
      <alignment horizontal="center" vertical="center"/>
    </xf>
    <xf numFmtId="0" fontId="13" fillId="0" borderId="0" xfId="0" applyFont="1">
      <alignment horizontal="center" vertical="center"/>
      <protection locked="0"/>
    </xf>
    <xf numFmtId="0" fontId="7" fillId="0" borderId="0" xfId="0" applyFont="1"/>
    <xf numFmtId="0" fontId="7" fillId="0" borderId="0" xfId="0" applyFont="1">
      <protection locked="0"/>
    </xf>
    <xf numFmtId="0" fontId="12" fillId="0" borderId="4" xfId="0" applyFont="1" applyBorder="1">
      <alignment horizontal="center" vertical="center" wrapText="1"/>
      <protection locked="0"/>
    </xf>
    <xf numFmtId="0" fontId="12" fillId="0" borderId="7" xfId="0" applyFont="1" applyBorder="1">
      <alignment horizontal="center" vertical="center" wrapText="1"/>
      <protection locked="0"/>
    </xf>
    <xf numFmtId="0" fontId="12" fillId="0" borderId="8" xfId="0" applyFont="1" applyBorder="1">
      <alignment horizontal="center" vertical="center" wrapText="1"/>
      <protection locked="0"/>
    </xf>
    <xf numFmtId="0" fontId="12" fillId="0" borderId="8" xfId="0" applyFont="1" applyBorder="1">
      <alignment horizontal="center" vertical="center" wrapText="1"/>
    </xf>
    <xf numFmtId="0" fontId="12" fillId="0" borderId="8" xfId="0" applyFont="1" applyBorder="1">
      <alignment horizontal="center" vertical="center"/>
    </xf>
    <xf numFmtId="0" fontId="12" fillId="0" borderId="3" xfId="0" applyFont="1" applyBorder="1">
      <alignment horizontal="center" vertical="center" wrapText="1"/>
    </xf>
    <xf numFmtId="0" fontId="12" fillId="2" borderId="3" xfId="0" applyFont="1" applyFill="1" applyBorder="1">
      <alignment horizontal="center" vertical="center" wrapText="1"/>
      <protection locked="0"/>
    </xf>
    <xf numFmtId="0" fontId="12" fillId="0" borderId="9" xfId="0" applyFont="1" applyBorder="1">
      <alignment horizontal="center" vertical="center"/>
    </xf>
    <xf numFmtId="0" fontId="12" fillId="0" borderId="10" xfId="0" applyFont="1" applyBorder="1">
      <alignment horizontal="center" vertical="center"/>
    </xf>
    <xf numFmtId="0" fontId="12" fillId="0" borderId="10" xfId="0" applyFont="1" applyBorder="1">
      <alignment horizontal="center" vertical="center" wrapText="1"/>
      <protection locked="0"/>
    </xf>
    <xf numFmtId="0" fontId="12" fillId="0" borderId="11" xfId="0" applyFont="1" applyBorder="1">
      <alignment horizontal="center" vertical="center"/>
    </xf>
    <xf numFmtId="0" fontId="12" fillId="0" borderId="6" xfId="0" applyFont="1" applyBorder="1">
      <alignment horizontal="center" vertical="center"/>
    </xf>
    <xf numFmtId="0" fontId="12" fillId="0" borderId="5" xfId="0" applyFont="1" applyBorder="1">
      <alignment horizontal="center" vertical="center" wrapText="1"/>
    </xf>
    <xf numFmtId="0" fontId="12" fillId="0" borderId="6" xfId="0" applyFont="1" applyBorder="1">
      <alignment horizontal="center" vertical="center" wrapText="1"/>
    </xf>
    <xf numFmtId="0" fontId="3" fillId="0" borderId="6" xfId="0" applyFont="1" applyBorder="1">
      <alignment horizontal="center" vertical="center"/>
      <protection locked="0"/>
    </xf>
    <xf numFmtId="0" fontId="12" fillId="0" borderId="1" xfId="0" applyFont="1" applyBorder="1">
      <alignment horizontal="center" vertical="center"/>
    </xf>
    <xf numFmtId="0" fontId="3" fillId="0" borderId="5" xfId="0" applyFont="1" applyBorder="1">
      <alignment vertical="center" wrapText="1"/>
    </xf>
    <xf numFmtId="0" fontId="3" fillId="0" borderId="6" xfId="0" applyFont="1" applyBorder="1">
      <alignment vertical="center" wrapText="1"/>
    </xf>
    <xf numFmtId="0" fontId="3" fillId="0" borderId="5" xfId="0" applyFont="1" applyBorder="1">
      <alignment horizontal="center" vertical="center"/>
    </xf>
    <xf numFmtId="0" fontId="3" fillId="0" borderId="6" xfId="0" applyFont="1" applyBorder="1">
      <alignment vertical="center"/>
    </xf>
    <xf numFmtId="0" fontId="14" fillId="0" borderId="0" xfId="0" applyFont="1">
      <alignment vertical="center"/>
      <protection locked="0"/>
    </xf>
    <xf numFmtId="0" fontId="11" fillId="0" borderId="0" xfId="0" applyFont="1">
      <alignment vertical="center"/>
    </xf>
    <xf numFmtId="0" fontId="4" fillId="0" borderId="0" xfId="0" applyFont="1">
      <alignment horizontal="center" vertical="center"/>
    </xf>
    <xf numFmtId="0" fontId="15" fillId="0" borderId="0" xfId="0" applyFont="1">
      <alignment horizontal="center" vertical="center"/>
    </xf>
    <xf numFmtId="0" fontId="3" fillId="0" borderId="0" xfId="0" applyFont="1">
      <alignment horizontal="left" vertical="center" wrapText="1"/>
      <protection locked="0"/>
    </xf>
    <xf numFmtId="0" fontId="12" fillId="0" borderId="0" xfId="0" applyFont="1">
      <alignment horizontal="left" vertical="center" wrapText="1"/>
    </xf>
    <xf numFmtId="0" fontId="12" fillId="0" borderId="0" xfId="0" applyFont="1">
      <alignment wrapText="1"/>
    </xf>
    <xf numFmtId="0" fontId="12" fillId="0" borderId="0" xfId="0" applyFont="1"/>
    <xf numFmtId="0" fontId="16" fillId="0" borderId="0" xfId="0" applyFont="1"/>
    <xf numFmtId="0" fontId="7" fillId="0" borderId="4" xfId="0" applyFont="1" applyBorder="1">
      <alignment horizontal="center" vertical="center" wrapText="1"/>
      <protection locked="0"/>
    </xf>
    <xf numFmtId="0" fontId="7" fillId="0" borderId="8" xfId="0" applyFont="1" applyBorder="1">
      <alignment horizontal="center" vertical="center" wrapText="1"/>
      <protection locked="0"/>
    </xf>
    <xf numFmtId="0" fontId="7" fillId="0" borderId="3" xfId="0" applyFont="1" applyBorder="1">
      <alignment horizontal="center" vertical="center" wrapText="1"/>
      <protection locked="0"/>
    </xf>
    <xf numFmtId="0" fontId="7" fillId="0" borderId="8" xfId="0" applyFont="1" applyBorder="1">
      <alignment horizontal="center" vertical="center"/>
    </xf>
    <xf numFmtId="0" fontId="7" fillId="0" borderId="5" xfId="0" applyFont="1" applyBorder="1">
      <alignment horizontal="center" vertical="center" wrapText="1"/>
    </xf>
    <xf numFmtId="0" fontId="7" fillId="0" borderId="1" xfId="0" applyFont="1" applyBorder="1">
      <alignment horizontal="center" vertical="center"/>
    </xf>
    <xf numFmtId="0" fontId="7" fillId="0" borderId="1" xfId="0" applyFont="1" applyBorder="1">
      <alignment horizontal="center" vertical="center" wrapText="1"/>
      <protection locked="0"/>
    </xf>
    <xf numFmtId="0" fontId="7" fillId="0" borderId="1" xfId="0" applyFont="1" applyBorder="1">
      <alignment horizontal="center" vertical="center" wrapText="1"/>
    </xf>
    <xf numFmtId="3" fontId="7" fillId="0" borderId="1" xfId="0" applyFont="1" applyBorder="1" applyNumberFormat="1">
      <alignment horizontal="center" vertical="center"/>
    </xf>
    <xf numFmtId="0" fontId="3" fillId="0" borderId="1" xfId="0" applyFont="1" applyBorder="1">
      <alignment vertical="center"/>
    </xf>
    <xf numFmtId="0" fontId="8" fillId="0" borderId="1" xfId="0" applyFont="1" applyBorder="1">
      <alignment horizontal="left" vertical="center" wrapText="1" indent="1"/>
      <protection locked="0"/>
    </xf>
    <xf numFmtId="0" fontId="8" fillId="0" borderId="1" xfId="0" applyFont="1" applyBorder="1" quotePrefix="1">
      <alignment horizontal="left" vertical="center" wrapText="1" indent="1"/>
    </xf>
    <xf numFmtId="0" fontId="12" fillId="0" borderId="1" xfId="0" applyFont="1" applyBorder="1">
      <alignment horizontal="left" vertical="center" wrapText="1" indent="2"/>
      <protection locked="0"/>
    </xf>
    <xf numFmtId="0" fontId="12" fillId="0" borderId="1" xfId="0" applyFont="1" applyBorder="1" quotePrefix="1">
      <alignment horizontal="left" vertical="center" wrapText="1" indent="2"/>
    </xf>
    <xf numFmtId="0" fontId="12" fillId="0" borderId="1" xfId="0" applyFont="1" applyBorder="1">
      <alignment horizontal="center" vertical="center" wrapText="1"/>
      <protection locked="0"/>
    </xf>
    <xf numFmtId="0" fontId="12" fillId="0" borderId="1" xfId="0" applyFont="1" applyBorder="1">
      <alignment horizontal="center" vertical="center" wrapText="1"/>
    </xf>
    <xf numFmtId="0" fontId="17" fillId="0" borderId="0" xfId="0" applyFont="1">
      <alignment horizontal="center" vertical="center"/>
    </xf>
    <xf numFmtId="0" fontId="3" fillId="0" borderId="0" xfId="0" applyFont="1" quotePrefix="1">
      <alignment horizontal="left" vertical="center"/>
      <protection locked="0"/>
    </xf>
    <xf numFmtId="0" fontId="18" fillId="0" borderId="0" xfId="0" applyFont="1">
      <alignment horizontal="center" vertical="center"/>
    </xf>
    <xf numFmtId="0" fontId="7" fillId="0" borderId="4" xfId="0" applyFont="1" applyBorder="1" quotePrefix="1">
      <alignment horizontal="center" vertical="center"/>
      <protection locked="0"/>
    </xf>
    <xf numFmtId="0" fontId="3" fillId="0" borderId="1" xfId="0" applyFont="1" applyBorder="1">
      <alignment horizontal="left" vertical="center"/>
      <protection locked="0"/>
    </xf>
    <xf numFmtId="0" fontId="3" fillId="0" borderId="1" xfId="0" applyFont="1" applyBorder="1">
      <alignment vertical="center"/>
      <protection locked="0"/>
    </xf>
    <xf numFmtId="0" fontId="1" fillId="0" borderId="1" xfId="0" applyFont="1" applyBorder="1">
      <alignment vertical="center"/>
      <protection locked="0"/>
    </xf>
    <xf numFmtId="0" fontId="1" fillId="0" borderId="5" xfId="0" applyFont="1" applyBorder="1">
      <alignment vertical="center"/>
      <protection locked="0"/>
    </xf>
    <xf numFmtId="0" fontId="3" fillId="0" borderId="1" xfId="0" applyFont="1" applyBorder="1">
      <alignment horizontal="center" vertical="center"/>
      <protection locked="0"/>
    </xf>
    <xf numFmtId="0" fontId="3" fillId="0" borderId="1" xfId="0" applyFont="1" applyBorder="1">
      <alignment horizontal="center" vertical="center"/>
    </xf>
    <xf numFmtId="0" fontId="12" fillId="0" borderId="0" xfId="0" applyFont="1">
      <alignment vertical="top"/>
    </xf>
    <xf numFmtId="0" fontId="12" fillId="0" borderId="0" xfId="0" applyFont="1">
      <alignment horizontal="right" vertical="center"/>
    </xf>
    <xf numFmtId="0" fontId="19" fillId="0" borderId="0" xfId="0" applyFont="1">
      <alignment horizontal="center" vertical="center"/>
    </xf>
    <xf numFmtId="0" fontId="12" fillId="0" borderId="0" xfId="0" applyFont="1" quotePrefix="1">
      <alignment horizontal="left" vertical="center"/>
      <protection locked="0"/>
    </xf>
    <xf numFmtId="49" fontId="12" fillId="0" borderId="0" xfId="0" applyFont="1" applyNumberFormat="1"/>
    <xf numFmtId="0" fontId="12" fillId="0" borderId="0" xfId="0" applyFont="1">
      <alignment horizontal="right"/>
    </xf>
    <xf numFmtId="49" fontId="7" fillId="0" borderId="2" xfId="0" applyFont="1" applyBorder="1" applyNumberFormat="1">
      <alignment horizontal="center" vertical="center" wrapText="1"/>
    </xf>
    <xf numFmtId="49" fontId="7" fillId="0" borderId="3" xfId="0" applyFont="1" applyBorder="1" applyNumberFormat="1">
      <alignment horizontal="center" vertical="center" wrapText="1"/>
    </xf>
    <xf numFmtId="0" fontId="7" fillId="0" borderId="4" xfId="0" applyFont="1" applyBorder="1">
      <alignment horizontal="center" vertical="center"/>
      <protection locked="0"/>
    </xf>
    <xf numFmtId="0" fontId="7" fillId="0" borderId="2" xfId="0" applyFont="1" applyBorder="1">
      <alignment horizontal="center" vertical="center"/>
      <protection locked="0"/>
    </xf>
    <xf numFmtId="0" fontId="7" fillId="0" borderId="7" xfId="0" applyFont="1" applyBorder="1">
      <alignment horizontal="center" vertical="center"/>
    </xf>
    <xf numFmtId="49" fontId="7" fillId="0" borderId="1" xfId="0" applyFont="1" applyBorder="1" applyNumberFormat="1">
      <alignment horizontal="center" vertical="center"/>
    </xf>
    <xf numFmtId="0" fontId="7" fillId="0" borderId="6" xfId="0" applyFont="1" applyBorder="1">
      <alignment horizontal="center" vertical="center"/>
    </xf>
    <xf numFmtId="49" fontId="7" fillId="0" borderId="1" xfId="0" applyFont="1" applyBorder="1" applyNumberFormat="1">
      <alignment horizontal="center" vertical="center"/>
      <protection locked="0"/>
    </xf>
    <xf numFmtId="0" fontId="3" fillId="0" borderId="1" xfId="0" applyFont="1" applyBorder="1">
      <alignment horizontal="left" vertical="center" wrapText="1"/>
    </xf>
    <xf numFmtId="0" fontId="3" fillId="0" borderId="1" xfId="0" applyFont="1" applyBorder="1">
      <alignment horizontal="left" vertical="center" wrapText="1" indent="1"/>
    </xf>
    <xf numFmtId="0" fontId="3" fillId="0" borderId="1" xfId="0" applyFont="1" applyBorder="1">
      <alignment horizontal="left" vertical="center" wrapText="1" indent="2"/>
    </xf>
    <xf numFmtId="0" fontId="12" fillId="0" borderId="2" xfId="0" applyFont="1" applyBorder="1">
      <alignment horizontal="center" vertical="center"/>
    </xf>
    <xf numFmtId="0" fontId="12" fillId="0" borderId="3" xfId="0" applyFont="1" applyBorder="1">
      <alignment horizontal="center" vertical="center"/>
    </xf>
    <xf numFmtId="0" fontId="20" fillId="0" borderId="0" xfId="0" applyFont="1">
      <alignment horizontal="center" vertical="center"/>
    </xf>
    <xf numFmtId="0" fontId="12" fillId="0" borderId="0" xfId="0" applyFont="1">
      <alignment horizontal="center"/>
    </xf>
    <xf numFmtId="0" fontId="21" fillId="0" borderId="0" xfId="0" applyFont="1">
      <alignment horizontal="center" wrapText="1"/>
    </xf>
    <xf numFmtId="0" fontId="12" fillId="0" borderId="0" xfId="0" applyFont="1">
      <alignment horizontal="center" wrapText="1"/>
    </xf>
    <xf numFmtId="0" fontId="3" fillId="0" borderId="0" xfId="0" applyFont="1">
      <alignment horizontal="right" vertical="center" wrapText="1"/>
    </xf>
    <xf numFmtId="0" fontId="4" fillId="0" borderId="0" xfId="0" applyFont="1" quotePrefix="1">
      <alignment horizontal="center" vertical="center"/>
      <protection locked="0"/>
    </xf>
    <xf numFmtId="0" fontId="22" fillId="0" borderId="0" xfId="0" applyFont="1">
      <alignment horizontal="center" vertical="center"/>
      <protection locked="0"/>
    </xf>
    <xf numFmtId="0" fontId="7" fillId="0" borderId="5" xfId="0" applyFont="1" applyBorder="1">
      <alignment horizontal="center" vertical="center" wrapText="1"/>
      <protection locked="0"/>
    </xf>
    <xf numFmtId="0" fontId="23" fillId="0" borderId="5" xfId="0" applyFont="1" applyBorder="1">
      <alignment horizontal="center" vertical="center" wrapText="1"/>
      <protection locked="0"/>
    </xf>
    <xf numFmtId="0" fontId="24" fillId="0" borderId="1" xfId="0" applyFont="1" applyBorder="1">
      <alignment horizontal="center" vertical="center"/>
      <protection locked="0"/>
    </xf>
    <xf numFmtId="0" fontId="25" fillId="0" borderId="1" xfId="0" applyFont="1" applyBorder="1">
      <alignment horizontal="center" vertical="center"/>
      <protection locked="0"/>
    </xf>
    <xf numFmtId="0" fontId="26" fillId="0" borderId="1" xfId="0" applyFont="1" applyBorder="1">
      <alignment horizontal="center" vertical="center"/>
    </xf>
    <xf numFmtId="0" fontId="26" fillId="0" borderId="2" xfId="0" applyFont="1" applyBorder="1">
      <alignment horizontal="center" vertical="center"/>
    </xf>
    <xf numFmtId="176" fontId="27" fillId="0" borderId="1" xfId="0" applyFont="1" applyBorder="1" applyNumberFormat="1">
      <alignment horizontal="right" vertical="center"/>
    </xf>
    <xf numFmtId="176" fontId="27" fillId="0" borderId="1" xfId="0" applyFont="1" applyBorder="1" applyNumberFormat="1">
      <alignment horizontal="center" vertical="center"/>
    </xf>
    <xf numFmtId="0" fontId="12" fillId="0" borderId="0" xfId="0" applyFont="1">
      <alignment vertical="top"/>
      <protection locked="0"/>
    </xf>
    <xf numFmtId="49" fontId="12" fillId="0" borderId="0" xfId="0" applyFont="1" applyNumberFormat="1">
      <protection locked="0"/>
    </xf>
    <xf numFmtId="0" fontId="22" fillId="0" borderId="0" xfId="0" applyFont="1">
      <alignment horizontal="center" vertical="center"/>
    </xf>
    <xf numFmtId="0" fontId="7" fillId="0" borderId="0" xfId="0" applyFont="1">
      <alignment horizontal="left" vertical="center"/>
      <protection locked="0"/>
    </xf>
    <xf numFmtId="0" fontId="7" fillId="0" borderId="8" xfId="0" applyFont="1" applyBorder="1">
      <alignment horizontal="center" vertical="center"/>
      <protection locked="0"/>
    </xf>
    <xf numFmtId="0" fontId="7" fillId="0" borderId="3" xfId="0" applyFont="1" applyBorder="1">
      <alignment horizontal="center" vertical="center"/>
      <protection locked="0"/>
    </xf>
    <xf numFmtId="0" fontId="7" fillId="0" borderId="9" xfId="0" applyFont="1" applyBorder="1">
      <alignment horizontal="center" vertical="center" wrapText="1"/>
      <protection locked="0"/>
    </xf>
    <xf numFmtId="0" fontId="7" fillId="0" borderId="9" xfId="0" applyFont="1" applyBorder="1">
      <alignment horizontal="center" vertical="center"/>
      <protection locked="0"/>
    </xf>
    <xf numFmtId="0" fontId="7" fillId="0" borderId="9" xfId="0" applyFont="1" applyBorder="1">
      <alignment horizontal="center" vertical="center"/>
    </xf>
    <xf numFmtId="0" fontId="7" fillId="0" borderId="2" xfId="0" applyFont="1" applyBorder="1">
      <alignment horizontal="center" vertical="center" wrapText="1"/>
      <protection locked="0"/>
    </xf>
    <xf numFmtId="0" fontId="7" fillId="0" borderId="5" xfId="0" applyFont="1" applyBorder="1">
      <alignment horizontal="center" vertical="center"/>
      <protection locked="0"/>
    </xf>
    <xf numFmtId="3" fontId="12" fillId="0" borderId="1" xfId="0" applyFont="1" applyBorder="1" applyNumberFormat="1">
      <alignment horizontal="center" vertical="center"/>
      <protection locked="0"/>
    </xf>
    <xf numFmtId="0" fontId="3" fillId="0" borderId="1" xfId="0" applyFont="1" applyBorder="1" quotePrefix="1">
      <alignment horizontal="left" vertical="center"/>
    </xf>
    <xf numFmtId="0" fontId="3" fillId="0" borderId="1" xfId="0" applyFont="1" applyBorder="1">
      <alignment horizontal="left" vertical="center" wrapText="1"/>
      <protection locked="0"/>
    </xf>
    <xf numFmtId="49" fontId="1" fillId="0" borderId="1" xfId="2" applyFont="1" applyBorder="1" applyNumberFormat="1">
      <alignment horizontal="left" vertical="center" wrapText="1"/>
      <protection locked="0"/>
    </xf>
    <xf numFmtId="0" fontId="12" fillId="0" borderId="2" xfId="0" applyFont="1" applyBorder="1">
      <alignment horizontal="center" vertical="center" wrapText="1"/>
      <protection locked="0"/>
    </xf>
    <xf numFmtId="0" fontId="3" fillId="0" borderId="8" xfId="0" applyFont="1" applyBorder="1">
      <alignment horizontal="left" vertical="center"/>
      <protection locked="0"/>
    </xf>
    <xf numFmtId="0" fontId="3" fillId="0" borderId="3" xfId="0" applyFont="1" applyBorder="1">
      <alignment horizontal="left" vertical="center"/>
      <protection locked="0"/>
    </xf>
    <xf numFmtId="0" fontId="12" fillId="0" borderId="0" xfId="0" applyFont="1">
      <alignment vertical="center"/>
    </xf>
    <xf numFmtId="49" fontId="12" fillId="0" borderId="0" xfId="0" applyFont="1" applyNumberFormat="1">
      <alignment vertical="center"/>
    </xf>
    <xf numFmtId="0" fontId="3" fillId="0" borderId="0" xfId="0" applyFont="1">
      <alignment horizontal="left" vertical="center"/>
      <protection locked="0"/>
    </xf>
    <xf numFmtId="0" fontId="7" fillId="0" borderId="0" xfId="0" applyFont="1">
      <alignment horizontal="left" vertical="center"/>
    </xf>
    <xf numFmtId="0" fontId="7" fillId="0" borderId="0" xfId="0" applyFont="1">
      <alignment vertical="center"/>
    </xf>
    <xf numFmtId="0" fontId="7" fillId="0" borderId="4" xfId="0" applyFont="1" applyBorder="1">
      <alignment horizontal="center" vertical="center" wrapText="1"/>
    </xf>
    <xf numFmtId="0" fontId="7" fillId="0" borderId="9" xfId="0" applyFont="1" applyBorder="1">
      <alignment horizontal="center" vertical="center" wrapText="1"/>
    </xf>
    <xf numFmtId="0" fontId="7" fillId="0" borderId="12" xfId="0" applyFont="1" applyBorder="1">
      <alignment horizontal="center" vertical="center"/>
    </xf>
    <xf numFmtId="0" fontId="7" fillId="0" borderId="13" xfId="0" applyFont="1" applyBorder="1">
      <alignment horizontal="center" vertical="center" wrapText="1"/>
      <protection locked="0"/>
    </xf>
    <xf numFmtId="3" fontId="12" fillId="0" borderId="1" xfId="0" applyFont="1" applyBorder="1" applyNumberFormat="1">
      <alignment horizontal="center" vertical="center"/>
    </xf>
    <xf numFmtId="0" fontId="12" fillId="0" borderId="1" xfId="0" applyFont="1" applyBorder="1">
      <alignment vertical="center"/>
    </xf>
    <xf numFmtId="0" fontId="3" fillId="0" borderId="8" xfId="0" applyFont="1" applyBorder="1">
      <alignment horizontal="left" vertical="center"/>
    </xf>
    <xf numFmtId="0" fontId="3" fillId="0" borderId="3" xfId="0" applyFont="1" applyBorder="1">
      <alignment horizontal="left" vertical="center"/>
    </xf>
    <xf numFmtId="0" fontId="3" fillId="0" borderId="0" xfId="0" applyFont="1">
      <alignment horizontal="right" vertical="center" wrapText="1"/>
      <protection locked="0"/>
    </xf>
    <xf numFmtId="0" fontId="3" fillId="0" borderId="0" xfId="0" applyFont="1">
      <alignment vertical="top"/>
      <protection locked="0"/>
    </xf>
    <xf numFmtId="0" fontId="7" fillId="0" borderId="1" xfId="0" applyFont="1" applyBorder="1">
      <alignment horizontal="center" vertical="center"/>
      <protection locked="0"/>
    </xf>
    <xf numFmtId="0" fontId="3" fillId="0" borderId="1" xfId="0" applyFont="1" applyBorder="1">
      <alignment vertical="center" wrapText="1"/>
    </xf>
    <xf numFmtId="0" fontId="3" fillId="0" borderId="1" xfId="0" applyFont="1" applyBorder="1">
      <alignment horizontal="center" vertical="center" wrapText="1"/>
    </xf>
    <xf numFmtId="0" fontId="3" fillId="0" borderId="1" xfId="0" applyFont="1" applyBorder="1" quotePrefix="1">
      <alignment horizontal="left" vertical="center" wrapText="1" indent="1"/>
    </xf>
    <xf numFmtId="0" fontId="28" fillId="0" borderId="0" xfId="0" applyFont="1">
      <alignment horizontal="right"/>
      <protection locked="0"/>
    </xf>
    <xf numFmtId="49" fontId="28" fillId="0" borderId="0" xfId="0" applyFont="1" applyNumberFormat="1">
      <protection locked="0"/>
    </xf>
    <xf numFmtId="0" fontId="4" fillId="0" borderId="0" xfId="0" applyFont="1">
      <alignment horizontal="center" vertical="center" wrapText="1"/>
      <protection locked="0"/>
    </xf>
    <xf numFmtId="0" fontId="29" fillId="0" borderId="0" xfId="0" applyFont="1">
      <alignment horizontal="center" vertical="center" wrapText="1"/>
      <protection locked="0"/>
    </xf>
    <xf numFmtId="0" fontId="29" fillId="0" borderId="0" xfId="0" applyFont="1">
      <alignment horizontal="center" vertical="center"/>
      <protection locked="0"/>
    </xf>
    <xf numFmtId="0" fontId="29" fillId="0" borderId="0" xfId="0" applyFont="1">
      <alignment horizontal="center" vertical="center"/>
    </xf>
    <xf numFmtId="49" fontId="7" fillId="0" borderId="7" xfId="0" applyFont="1" applyBorder="1" applyNumberFormat="1">
      <alignment horizontal="center" vertical="center" wrapText="1"/>
      <protection locked="0"/>
    </xf>
    <xf numFmtId="0" fontId="7" fillId="0" borderId="7" xfId="0" applyFont="1" applyBorder="1">
      <alignment horizontal="center" vertical="center"/>
      <protection locked="0"/>
    </xf>
    <xf numFmtId="49" fontId="7" fillId="0" borderId="6" xfId="0" applyFont="1" applyBorder="1" applyNumberFormat="1">
      <alignment horizontal="center" vertical="center" wrapText="1"/>
      <protection locked="0"/>
    </xf>
    <xf numFmtId="0" fontId="7" fillId="0" borderId="6" xfId="0" applyFont="1" applyBorder="1">
      <alignment horizontal="center" vertical="center"/>
      <protection locked="0"/>
    </xf>
    <xf numFmtId="49" fontId="7" fillId="0" borderId="6" xfId="0" applyFont="1" applyBorder="1" applyNumberFormat="1">
      <alignment horizontal="center" vertical="center"/>
      <protection locked="0"/>
    </xf>
    <xf numFmtId="0" fontId="3" fillId="0" borderId="5" xfId="0" applyFont="1" applyBorder="1">
      <alignment horizontal="left" vertical="center" wrapText="1"/>
      <protection locked="0"/>
    </xf>
    <xf numFmtId="0" fontId="3" fillId="0" borderId="6" xfId="0" applyFont="1" applyBorder="1">
      <alignment horizontal="left" vertical="center" wrapText="1"/>
      <protection locked="0"/>
    </xf>
    <xf numFmtId="0" fontId="12" fillId="0" borderId="2" xfId="0" applyFont="1" applyBorder="1">
      <alignment horizontal="center" vertical="center"/>
      <protection locked="0"/>
    </xf>
    <xf numFmtId="0" fontId="12" fillId="0" borderId="8" xfId="0" applyFont="1" applyBorder="1">
      <alignment horizontal="center" vertical="center"/>
      <protection locked="0"/>
    </xf>
    <xf numFmtId="0" fontId="12" fillId="0" borderId="3" xfId="0" applyFont="1" applyBorder="1">
      <alignment horizontal="center" vertical="center"/>
      <protection locked="0"/>
    </xf>
    <xf numFmtId="0" fontId="30" fillId="0" borderId="0" xfId="0" applyFont="1" quotePrefix="1">
      <alignment horizontal="center" vertical="center" wrapText="1"/>
      <protection locked="0"/>
    </xf>
    <xf numFmtId="0" fontId="3" fillId="0" borderId="0" xfId="0" applyFont="1">
      <alignment horizontal="left" vertical="center"/>
    </xf>
    <xf numFmtId="0" fontId="3" fillId="0" borderId="0" xfId="0" applyFont="1">
      <alignment horizontal="right"/>
      <protection locked="0"/>
    </xf>
    <xf numFmtId="0" fontId="7" fillId="0" borderId="7" xfId="0" applyFont="1" applyBorder="1">
      <alignment horizontal="center" vertical="center" wrapText="1"/>
    </xf>
    <xf numFmtId="0" fontId="7" fillId="0" borderId="8" xfId="0" applyFont="1" applyBorder="1">
      <alignment horizontal="center" vertical="center" wrapText="1"/>
    </xf>
    <xf numFmtId="0" fontId="7" fillId="0" borderId="3" xfId="0" applyFont="1" applyBorder="1">
      <alignment horizontal="center" vertical="center" wrapText="1"/>
    </xf>
    <xf numFmtId="0" fontId="7" fillId="0" borderId="10" xfId="0" applyFont="1" applyBorder="1">
      <alignment horizontal="center" vertical="center" wrapText="1"/>
    </xf>
    <xf numFmtId="0" fontId="7" fillId="0" borderId="10" xfId="0" applyFont="1" applyBorder="1">
      <alignment horizontal="center" vertical="center" wrapText="1"/>
      <protection locked="0"/>
    </xf>
    <xf numFmtId="0" fontId="7" fillId="0" borderId="11" xfId="0" applyFont="1" applyBorder="1">
      <alignment horizontal="center" vertical="center" wrapText="1"/>
    </xf>
    <xf numFmtId="0" fontId="7" fillId="0" borderId="11" xfId="0" applyFont="1" applyBorder="1">
      <alignment horizontal="center" vertical="center"/>
      <protection locked="0"/>
    </xf>
    <xf numFmtId="0" fontId="7" fillId="0" borderId="11" xfId="0" applyFont="1" applyBorder="1">
      <alignment horizontal="center" vertical="center" wrapText="1"/>
      <protection locked="0"/>
    </xf>
    <xf numFmtId="0" fontId="7" fillId="0" borderId="6" xfId="0" applyFont="1" applyBorder="1">
      <alignment horizontal="center" vertical="center" wrapText="1"/>
    </xf>
    <xf numFmtId="0" fontId="7" fillId="0" borderId="6" xfId="0" applyFont="1" applyBorder="1">
      <alignment horizontal="center" vertical="center" wrapText="1"/>
      <protection locked="0"/>
    </xf>
    <xf numFmtId="0" fontId="3" fillId="0" borderId="5" xfId="0" applyFont="1" applyBorder="1">
      <alignment horizontal="left" vertical="center" wrapText="1"/>
    </xf>
    <xf numFmtId="0" fontId="3" fillId="0" borderId="6" xfId="0" applyFont="1" applyBorder="1">
      <alignment horizontal="left" vertical="center" wrapText="1"/>
    </xf>
    <xf numFmtId="0" fontId="3" fillId="0" borderId="6" xfId="0" applyFont="1" applyBorder="1">
      <alignment horizontal="right" vertical="center"/>
    </xf>
    <xf numFmtId="0" fontId="3" fillId="0" borderId="5" xfId="0" applyFont="1" applyBorder="1" quotePrefix="1">
      <alignment horizontal="left" vertical="center" wrapText="1"/>
    </xf>
    <xf numFmtId="3" fontId="3" fillId="0" borderId="6" xfId="0" applyFont="1" applyBorder="1" applyNumberFormat="1">
      <alignment horizontal="right" vertical="center"/>
    </xf>
    <xf numFmtId="0" fontId="3" fillId="0" borderId="13" xfId="0" applyFont="1" applyBorder="1">
      <alignment horizontal="center" vertical="center"/>
    </xf>
    <xf numFmtId="0" fontId="3" fillId="0" borderId="11" xfId="0" applyFont="1" applyBorder="1">
      <alignment horizontal="left" vertical="center"/>
    </xf>
    <xf numFmtId="0" fontId="3" fillId="0" borderId="0" xfId="0" applyFont="1">
      <alignment vertical="top" wrapText="1"/>
      <protection locked="0"/>
    </xf>
    <xf numFmtId="0" fontId="4" fillId="0" borderId="0" xfId="0" applyFont="1">
      <alignment horizontal="center" vertical="center" wrapText="1"/>
    </xf>
    <xf numFmtId="0" fontId="22" fillId="0" borderId="0" xfId="0" applyFont="1">
      <alignment horizontal="center" vertical="center" wrapText="1"/>
    </xf>
    <xf numFmtId="0" fontId="22" fillId="0" borderId="0" xfId="0" applyFont="1">
      <alignment horizontal="center" vertical="center" wrapText="1"/>
      <protection locked="0"/>
    </xf>
    <xf numFmtId="0" fontId="3" fillId="0" borderId="0" xfId="0" applyFont="1" quotePrefix="1">
      <alignment horizontal="left" vertical="center" wrapText="1"/>
    </xf>
    <xf numFmtId="0" fontId="7" fillId="0" borderId="0" xfId="0" applyFont="1">
      <alignment wrapText="1"/>
    </xf>
    <xf numFmtId="0" fontId="3" fillId="0" borderId="0" xfId="0" applyFont="1">
      <alignment horizontal="right" wrapText="1"/>
      <protection locked="0"/>
    </xf>
    <xf numFmtId="0" fontId="7" fillId="0" borderId="7" xfId="0" applyFont="1" applyBorder="1">
      <alignment horizontal="center" vertical="center" wrapText="1"/>
      <protection locked="0"/>
    </xf>
    <xf numFmtId="3" fontId="7" fillId="0" borderId="5" xfId="0" applyFont="1" applyBorder="1" applyNumberFormat="1">
      <alignment horizontal="center" vertical="center"/>
    </xf>
    <xf numFmtId="0" fontId="3" fillId="0" borderId="11" xfId="0" applyFont="1" applyBorder="1">
      <alignment horizontal="left" vertical="center"/>
      <protection locked="0"/>
    </xf>
    <xf numFmtId="0" fontId="3" fillId="0" borderId="0" xfId="0" applyFont="1">
      <alignment horizontal="left" vertical="center" wrapText="1"/>
    </xf>
    <xf numFmtId="0" fontId="12" fillId="0" borderId="0" xfId="0" applyFont="1">
      <alignment horizontal="right" wrapText="1"/>
    </xf>
    <xf numFmtId="0" fontId="7" fillId="0" borderId="12" xfId="0" applyFont="1" applyBorder="1">
      <alignment horizontal="center" vertical="center" wrapText="1"/>
    </xf>
    <xf numFmtId="0" fontId="3" fillId="0" borderId="1" xfId="0" applyFont="1" applyBorder="1" quotePrefix="1">
      <alignment horizontal="left" vertical="center" wrapText="1"/>
    </xf>
    <xf numFmtId="0" fontId="3" fillId="0" borderId="1" xfId="0" applyFont="1" applyBorder="1" quotePrefix="1">
      <alignment horizontal="left" vertical="center" wrapText="1"/>
      <protection locked="0"/>
    </xf>
    <xf numFmtId="0" fontId="3" fillId="0" borderId="1" xfId="0" applyFont="1" applyBorder="1">
      <alignment horizontal="center" vertical="center" wrapText="1"/>
      <protection locked="0"/>
    </xf>
    <xf numFmtId="0" fontId="4" fillId="0" borderId="0" xfId="0" applyFont="1" quotePrefix="1">
      <alignment horizontal="center" vertical="center" wrapText="1"/>
    </xf>
    <xf numFmtId="0" fontId="12" fillId="0" borderId="0" xfId="0" applyFont="1">
      <alignment horizontal="right" vertical="center" wrapText="1"/>
    </xf>
    <xf numFmtId="0" fontId="7" fillId="0" borderId="2" xfId="0" applyFont="1" applyBorder="1">
      <alignment horizontal="center" vertical="center" wrapText="1"/>
    </xf>
    <xf numFmtId="177" fontId="1" fillId="0" borderId="1" xfId="7" applyFont="1" applyBorder="1" applyNumberFormat="1">
      <alignment horizontal="right" vertical="center"/>
      <protection locked="0"/>
    </xf>
    <xf numFmtId="0" fontId="3" fillId="0" borderId="2" xfId="0" applyFont="1" applyBorder="1">
      <alignment horizontal="center" vertical="center" wrapText="1"/>
      <protection locked="0"/>
    </xf>
    <xf numFmtId="0" fontId="3" fillId="0" borderId="8" xfId="0" applyFont="1" applyBorder="1">
      <alignment horizontal="center" vertical="center" wrapText="1"/>
      <protection locked="0"/>
    </xf>
    <xf numFmtId="0" fontId="3" fillId="0" borderId="3" xfId="0" applyFont="1" applyBorder="1">
      <alignment horizontal="center" vertical="center" wrapText="1"/>
      <protection locked="0"/>
    </xf>
    <xf numFmtId="0" fontId="12" fillId="0" borderId="0" xfId="0" applyFont="1">
      <alignment horizontal="right" vertical="center"/>
      <protection locked="0"/>
    </xf>
    <xf numFmtId="0" fontId="12" fillId="0" borderId="1" xfId="0" applyFont="1" applyBorder="1">
      <alignment horizontal="center" vertical="center"/>
      <protection locked="0"/>
    </xf>
    <xf numFmtId="0" fontId="7" fillId="0" borderId="4" xfId="0" applyFont="1" applyBorder="1" quotePrefix="1">
      <alignment horizontal="center" vertical="center" wrapText="1"/>
      <protection locked="0"/>
    </xf>
    <xf numFmtId="0" fontId="7" fillId="0" borderId="4" xfId="0" applyFont="1" applyBorder="1" quotePrefix="1">
      <alignment horizontal="center" vertical="center" wrapText="1"/>
    </xf>
    <xf numFmtId="0" fontId="3" fillId="0" borderId="8" xfId="0" applyFont="1" applyBorder="1">
      <alignment horizontal="left" vertical="center" wrapText="1"/>
      <protection locked="0"/>
    </xf>
    <xf numFmtId="0" fontId="3" fillId="0" borderId="3" xfId="0" applyFont="1" applyBorder="1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053FF18-E901-F4F3-01EC-FD3241DAE1BA}" mc:Ignorable="x14ac xr xr2 xr3">
  <sheetPr>
    <outlinePr summaryRight="0" summaryBelow="0"/>
    <pageSetUpPr fitToPage="1"/>
  </sheetPr>
  <dimension ref="A1:D39"/>
  <sheetViews>
    <sheetView topLeftCell="A1" showZeros="0" workbookViewId="0" tabSelected="1">
      <pane ySplit="1" topLeftCell="A2" activePane="bottomLeft" state="frozen"/>
      <selection pane="bottomLeft" activeCell="C7" sqref="C7"/>
    </sheetView>
  </sheetViews>
  <sheetFormatPr defaultColWidth="9.140625" customHeight="1" defaultRowHeight="12"/>
  <cols>
    <col min="1" max="1" width="31.8515625" customWidth="1"/>
    <col min="2" max="2" width="35.57421875" customWidth="1"/>
    <col min="3" max="3" width="36.57421875" customWidth="1"/>
    <col min="4" max="4" width="33.8515625" customWidth="1"/>
  </cols>
  <sheetData>
    <row customHeight="1" ht="12">
      <c r="A1" s="8"/>
      <c r="B1" s="8"/>
      <c r="C1" s="8"/>
      <c r="D1" s="8"/>
    </row>
    <row customHeight="1" ht="15">
      <c r="D2" s="9" t="s">
        <v>0</v>
      </c>
    </row>
    <row customHeight="1" ht="36">
      <c r="A3" s="10" t="str">
        <f>"2025"&amp;"年部门财务收支预算总表"</f>
        <v>2025年部门财务收支预算总表</v>
      </c>
      <c r="B3" s="11"/>
      <c r="C3" s="11"/>
      <c r="D3" s="11"/>
    </row>
    <row customHeight="1" ht="18.75">
      <c r="A4" s="12" t="str">
        <f>"单位名称："&amp;"双江拉祜族佤族布朗族傣族自治县忙糯中学"</f>
        <v>单位名称：双江拉祜族佤族布朗族傣族自治县忙糯中学</v>
      </c>
      <c r="B4" s="13"/>
      <c r="C4" s="13"/>
      <c r="D4" s="9" t="s">
        <v>3</v>
      </c>
    </row>
    <row customHeight="1" ht="18.75">
      <c r="A5" s="14" t="s">
        <v>4</v>
      </c>
      <c r="B5" s="15"/>
      <c r="C5" s="14" t="s">
        <v>5</v>
      </c>
      <c r="D5" s="15"/>
    </row>
    <row customHeight="1" ht="18.75">
      <c r="A6" s="16" t="s">
        <v>6</v>
      </c>
      <c r="B6" s="17" t="str">
        <f t="shared" si="0" ref="B6:D6">"2025"&amp;"年预算数"</f>
        <v>2025年预算数</v>
      </c>
      <c r="C6" s="16" t="s">
        <v>8</v>
      </c>
      <c r="D6" s="17" t="str">
        <f t="shared" si="0"/>
        <v>2025年预算数</v>
      </c>
    </row>
    <row customHeight="1" ht="18.75">
      <c r="A7" s="18"/>
      <c r="B7" s="18"/>
      <c r="C7" s="18"/>
      <c r="D7" s="18"/>
    </row>
    <row customHeight="1" ht="18.75">
      <c r="A8" s="19" t="s">
        <v>9</v>
      </c>
      <c r="B8" s="20">
        <v>7029254.19</v>
      </c>
      <c r="C8" s="19" t="s">
        <v>10</v>
      </c>
      <c r="D8" s="20"/>
    </row>
    <row customHeight="1" ht="18.75">
      <c r="A9" s="19" t="s">
        <v>11</v>
      </c>
      <c r="B9" s="20"/>
      <c r="C9" s="19" t="s">
        <v>12</v>
      </c>
      <c r="D9" s="20"/>
    </row>
    <row customHeight="1" ht="18.75">
      <c r="A10" s="19" t="s">
        <v>13</v>
      </c>
      <c r="B10" s="20"/>
      <c r="C10" s="19" t="s">
        <v>14</v>
      </c>
      <c r="D10" s="20"/>
    </row>
    <row customHeight="1" ht="18.75">
      <c r="A11" s="19" t="s">
        <v>15</v>
      </c>
      <c r="B11" s="20"/>
      <c r="C11" s="19" t="s">
        <v>16</v>
      </c>
      <c r="D11" s="20"/>
    </row>
    <row customHeight="1" ht="18.75">
      <c r="A12" s="21" t="s">
        <v>17</v>
      </c>
      <c r="B12" s="20">
        <v>1794880</v>
      </c>
      <c r="C12" s="22" t="s">
        <v>18</v>
      </c>
      <c r="D12" s="20">
        <v>7451676.63</v>
      </c>
    </row>
    <row customHeight="1" ht="18.75">
      <c r="A13" s="23" t="s">
        <v>19</v>
      </c>
      <c r="B13" s="20"/>
      <c r="C13" s="24" t="s">
        <v>20</v>
      </c>
      <c r="D13" s="20"/>
    </row>
    <row customHeight="1" ht="18.75">
      <c r="A14" s="23" t="s">
        <v>21</v>
      </c>
      <c r="B14" s="20"/>
      <c r="C14" s="24" t="s">
        <v>22</v>
      </c>
      <c r="D14" s="20"/>
    </row>
    <row customHeight="1" ht="18.75">
      <c r="A15" s="23" t="s">
        <v>23</v>
      </c>
      <c r="B15" s="20"/>
      <c r="C15" s="24" t="s">
        <v>24</v>
      </c>
      <c r="D15" s="20">
        <v>841599.83</v>
      </c>
    </row>
    <row customHeight="1" ht="18.75">
      <c r="A16" s="23" t="s">
        <v>25</v>
      </c>
      <c r="B16" s="20"/>
      <c r="C16" s="24" t="s">
        <v>26</v>
      </c>
      <c r="D16" s="20">
        <v>274568.21</v>
      </c>
    </row>
    <row customHeight="1" ht="18.75">
      <c r="A17" s="23" t="s">
        <v>27</v>
      </c>
      <c r="B17" s="20">
        <v>1794880</v>
      </c>
      <c r="C17" s="23" t="s">
        <v>28</v>
      </c>
      <c r="D17" s="20"/>
    </row>
    <row customHeight="1" ht="18.75">
      <c r="A18" s="23" t="s">
        <v>29</v>
      </c>
      <c r="B18" s="20"/>
      <c r="C18" s="23" t="s">
        <v>30</v>
      </c>
      <c r="D18" s="20"/>
    </row>
    <row customHeight="1" ht="18.75">
      <c r="A19" s="25" t="s">
        <v>29</v>
      </c>
      <c r="B19" s="20"/>
      <c r="C19" s="24" t="s">
        <v>31</v>
      </c>
      <c r="D19" s="20"/>
    </row>
    <row customHeight="1" ht="18.75">
      <c r="A20" s="25" t="s">
        <v>29</v>
      </c>
      <c r="B20" s="20"/>
      <c r="C20" s="24" t="s">
        <v>32</v>
      </c>
      <c r="D20" s="20"/>
    </row>
    <row customHeight="1" ht="18.75">
      <c r="A21" s="25" t="s">
        <v>29</v>
      </c>
      <c r="B21" s="20"/>
      <c r="C21" s="24" t="s">
        <v>33</v>
      </c>
      <c r="D21" s="20"/>
    </row>
    <row customHeight="1" ht="18.75">
      <c r="A22" s="25" t="s">
        <v>29</v>
      </c>
      <c r="B22" s="20"/>
      <c r="C22" s="24" t="s">
        <v>34</v>
      </c>
      <c r="D22" s="20"/>
    </row>
    <row customHeight="1" ht="18.75">
      <c r="A23" s="25" t="s">
        <v>29</v>
      </c>
      <c r="B23" s="20"/>
      <c r="C23" s="24" t="s">
        <v>35</v>
      </c>
      <c r="D23" s="20"/>
    </row>
    <row customHeight="1" ht="18.75">
      <c r="A24" s="25" t="s">
        <v>29</v>
      </c>
      <c r="B24" s="20"/>
      <c r="C24" s="24" t="s">
        <v>36</v>
      </c>
      <c r="D24" s="20"/>
    </row>
    <row customHeight="1" ht="18.75">
      <c r="A25" s="25" t="s">
        <v>29</v>
      </c>
      <c r="B25" s="20"/>
      <c r="C25" s="24" t="s">
        <v>37</v>
      </c>
      <c r="D25" s="20"/>
    </row>
    <row customHeight="1" ht="18.75">
      <c r="A26" s="25" t="s">
        <v>29</v>
      </c>
      <c r="B26" s="20"/>
      <c r="C26" s="24" t="s">
        <v>38</v>
      </c>
      <c r="D26" s="20">
        <v>415739.52</v>
      </c>
    </row>
    <row customHeight="1" ht="18.75">
      <c r="A27" s="25" t="s">
        <v>29</v>
      </c>
      <c r="B27" s="20"/>
      <c r="C27" s="24" t="s">
        <v>39</v>
      </c>
      <c r="D27" s="20"/>
    </row>
    <row customHeight="1" ht="18.75">
      <c r="A28" s="25" t="s">
        <v>29</v>
      </c>
      <c r="B28" s="20"/>
      <c r="C28" s="24" t="s">
        <v>40</v>
      </c>
      <c r="D28" s="20"/>
    </row>
    <row customHeight="1" ht="18.75">
      <c r="A29" s="25" t="s">
        <v>29</v>
      </c>
      <c r="B29" s="20"/>
      <c r="C29" s="24" t="s">
        <v>41</v>
      </c>
      <c r="D29" s="20"/>
    </row>
    <row customHeight="1" ht="18.75">
      <c r="A30" s="25" t="s">
        <v>29</v>
      </c>
      <c r="B30" s="20"/>
      <c r="C30" s="24" t="s">
        <v>42</v>
      </c>
      <c r="D30" s="20"/>
    </row>
    <row customHeight="1" ht="18.75">
      <c r="A31" s="26" t="s">
        <v>29</v>
      </c>
      <c r="B31" s="20"/>
      <c r="C31" s="23" t="s">
        <v>43</v>
      </c>
      <c r="D31" s="20"/>
    </row>
    <row customHeight="1" ht="18.75">
      <c r="A32" s="26" t="s">
        <v>29</v>
      </c>
      <c r="B32" s="20"/>
      <c r="C32" s="23" t="s">
        <v>44</v>
      </c>
      <c r="D32" s="20"/>
    </row>
    <row customHeight="1" ht="18.75">
      <c r="A33" s="26" t="s">
        <v>29</v>
      </c>
      <c r="B33" s="20"/>
      <c r="C33" s="23" t="s">
        <v>45</v>
      </c>
      <c r="D33" s="20"/>
    </row>
    <row customHeight="1" ht="18.75">
      <c r="A34" s="27"/>
      <c r="B34" s="28"/>
      <c r="C34" s="23" t="s">
        <v>46</v>
      </c>
      <c r="D34" s="29"/>
    </row>
    <row customHeight="1" ht="18.75">
      <c r="A35" s="27" t="s">
        <v>47</v>
      </c>
      <c r="B35" s="28">
        <f>SUM(B8:B12)</f>
        <v>8824134.19</v>
      </c>
      <c r="C35" s="30" t="s">
        <v>48</v>
      </c>
      <c r="D35" s="28">
        <v>8983584.19</v>
      </c>
    </row>
    <row customHeight="1" ht="18.75">
      <c r="A36" s="31" t="s">
        <v>49</v>
      </c>
      <c r="B36" s="20">
        <v>159450</v>
      </c>
      <c r="C36" s="19" t="s">
        <v>50</v>
      </c>
      <c r="D36" s="20"/>
    </row>
    <row customHeight="1" ht="18.75">
      <c r="A37" s="31" t="s">
        <v>51</v>
      </c>
      <c r="B37" s="20">
        <v>159450</v>
      </c>
      <c r="C37" s="19" t="s">
        <v>51</v>
      </c>
      <c r="D37" s="20"/>
    </row>
    <row customHeight="1" ht="18.75">
      <c r="A38" s="31" t="s">
        <v>52</v>
      </c>
      <c r="B38" s="20">
        <f>B36-B37</f>
        <v>0</v>
      </c>
      <c r="C38" s="19" t="s">
        <v>53</v>
      </c>
      <c r="D38" s="20"/>
    </row>
    <row customHeight="1" ht="18.75">
      <c r="A39" s="32" t="s">
        <v>54</v>
      </c>
      <c r="B39" s="28">
        <f t="shared" si="1" ref="B39:D39">B35+B36</f>
        <v>8983584.19</v>
      </c>
      <c r="C39" s="30" t="s">
        <v>55</v>
      </c>
      <c r="D39" s="28">
        <f t="shared" si="1"/>
        <v>8983584.19</v>
      </c>
    </row>
  </sheetData>
  <sheetProtection/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E8DD6B4-05EC-22C9-6A82-E7B0720E8B5B}" mc:Ignorable="x14ac xr xr2 xr3">
  <sheetPr>
    <outlinePr summaryRight="0" summaryBelow="0"/>
    <pageSetUpPr fitToPage="1"/>
  </sheetPr>
  <dimension ref="A1:S10"/>
  <sheetViews>
    <sheetView topLeftCell="P1" showZeros="0" workbookViewId="0" tabSelected="1">
      <pane ySplit="1" topLeftCell="A9" activePane="bottomLeft" state="frozen"/>
      <selection pane="bottomLeft" activeCell="A1" sqref="A1"/>
    </sheetView>
  </sheetViews>
  <sheetFormatPr defaultColWidth="9.140625" customHeight="1" defaultRowHeight="14.25"/>
  <cols>
    <col min="1" max="1" width="21.140625" customWidth="1"/>
    <col min="2" max="2" width="35.28125" customWidth="1"/>
    <col min="3" max="8" width="20.421875" customWidth="1"/>
    <col min="9" max="11" width="20.57421875" customWidth="1"/>
    <col min="12" max="12" width="20.421875" customWidth="1"/>
    <col min="13" max="13" width="20.57421875" customWidth="1"/>
    <col min="14" max="19" width="20.4218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5">
      <c r="J2" s="33"/>
      <c r="O2" s="34"/>
      <c r="P2" s="34"/>
      <c r="Q2" s="34"/>
      <c r="R2" s="34"/>
      <c r="S2" s="35" t="s">
        <v>56</v>
      </c>
    </row>
    <row customHeight="1" ht="57.75">
      <c r="A3" s="36" t="str">
        <f>"2025"&amp;"年部门收入预算表"</f>
        <v>2025年部门收入预算表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38"/>
      <c r="Q3" s="38"/>
      <c r="R3" s="38"/>
      <c r="S3" s="38"/>
    </row>
    <row customHeight="1" ht="18.75">
      <c r="A4" s="12" t="str">
        <f>"单位名称："&amp;"双江拉祜族佤族布朗族傣族自治县忙糯中学"</f>
        <v>单位名称：双江拉祜族佤族布朗族傣族自治县忙糯中学</v>
      </c>
      <c r="B4" s="39"/>
      <c r="C4" s="39"/>
      <c r="D4" s="39"/>
      <c r="E4" s="39"/>
      <c r="F4" s="39"/>
      <c r="G4" s="39"/>
      <c r="H4" s="39"/>
      <c r="I4" s="39"/>
      <c r="J4" s="40"/>
      <c r="K4" s="39"/>
      <c r="L4" s="39"/>
      <c r="M4" s="39"/>
      <c r="N4" s="39"/>
      <c r="O4" s="40"/>
      <c r="P4" s="40"/>
      <c r="Q4" s="40"/>
      <c r="R4" s="40"/>
      <c r="S4" s="35" t="s">
        <v>3</v>
      </c>
    </row>
    <row customHeight="1" ht="18.75">
      <c r="A5" s="41" t="s">
        <v>58</v>
      </c>
      <c r="B5" s="42" t="s">
        <v>59</v>
      </c>
      <c r="C5" s="42" t="s">
        <v>60</v>
      </c>
      <c r="D5" s="43" t="s">
        <v>61</v>
      </c>
      <c r="E5" s="44"/>
      <c r="F5" s="44"/>
      <c r="G5" s="44"/>
      <c r="H5" s="44"/>
      <c r="I5" s="44"/>
      <c r="J5" s="45"/>
      <c r="K5" s="44"/>
      <c r="L5" s="44"/>
      <c r="M5" s="44"/>
      <c r="N5" s="46"/>
      <c r="O5" s="43" t="s">
        <v>49</v>
      </c>
      <c r="P5" s="43"/>
      <c r="Q5" s="43"/>
      <c r="R5" s="43"/>
      <c r="S5" s="47"/>
    </row>
    <row customHeight="1" ht="18.75">
      <c r="A6" s="48"/>
      <c r="B6" s="49"/>
      <c r="C6" s="49"/>
      <c r="D6" s="50" t="s">
        <v>62</v>
      </c>
      <c r="E6" s="50" t="s">
        <v>63</v>
      </c>
      <c r="F6" s="50" t="s">
        <v>64</v>
      </c>
      <c r="G6" s="50" t="s">
        <v>65</v>
      </c>
      <c r="H6" s="50" t="s">
        <v>66</v>
      </c>
      <c r="I6" s="51" t="s">
        <v>67</v>
      </c>
      <c r="J6" s="51"/>
      <c r="K6" s="51"/>
      <c r="L6" s="51"/>
      <c r="M6" s="51"/>
      <c r="N6" s="52"/>
      <c r="O6" s="50" t="s">
        <v>62</v>
      </c>
      <c r="P6" s="50" t="s">
        <v>63</v>
      </c>
      <c r="Q6" s="50" t="s">
        <v>64</v>
      </c>
      <c r="R6" s="50" t="s">
        <v>65</v>
      </c>
      <c r="S6" s="50" t="s">
        <v>68</v>
      </c>
    </row>
    <row customHeight="1" ht="18.75">
      <c r="A7" s="53"/>
      <c r="B7" s="54"/>
      <c r="C7" s="54"/>
      <c r="D7" s="52"/>
      <c r="E7" s="52"/>
      <c r="F7" s="52"/>
      <c r="G7" s="52"/>
      <c r="H7" s="52"/>
      <c r="I7" s="54" t="s">
        <v>62</v>
      </c>
      <c r="J7" s="54" t="s">
        <v>69</v>
      </c>
      <c r="K7" s="54" t="s">
        <v>70</v>
      </c>
      <c r="L7" s="54" t="s">
        <v>71</v>
      </c>
      <c r="M7" s="54" t="s">
        <v>72</v>
      </c>
      <c r="N7" s="54" t="s">
        <v>73</v>
      </c>
      <c r="O7" s="55"/>
      <c r="P7" s="55"/>
      <c r="Q7" s="55"/>
      <c r="R7" s="55"/>
      <c r="S7" s="52"/>
    </row>
    <row customHeight="1" ht="18.75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</row>
    <row customHeight="1" ht="18.75">
      <c r="A9" s="57" t="s">
        <v>74</v>
      </c>
      <c r="B9" s="58" t="s">
        <v>75</v>
      </c>
      <c r="C9" s="20">
        <v>8983584.19</v>
      </c>
      <c r="D9" s="20">
        <v>8824134.19</v>
      </c>
      <c r="E9" s="20">
        <v>7029254.19</v>
      </c>
      <c r="F9" s="20"/>
      <c r="G9" s="20"/>
      <c r="H9" s="20"/>
      <c r="I9" s="20">
        <v>1794880</v>
      </c>
      <c r="J9" s="20"/>
      <c r="K9" s="20"/>
      <c r="L9" s="20"/>
      <c r="M9" s="20"/>
      <c r="N9" s="20">
        <v>1794880</v>
      </c>
      <c r="O9" s="20">
        <v>159450</v>
      </c>
      <c r="P9" s="20">
        <v>159450</v>
      </c>
      <c r="Q9" s="20"/>
      <c r="R9" s="20"/>
      <c r="S9" s="20"/>
    </row>
    <row customHeight="1" ht="18.75">
      <c r="A10" s="59" t="s">
        <v>60</v>
      </c>
      <c r="B10" s="60"/>
      <c r="C10" s="20">
        <v>8983584.19</v>
      </c>
      <c r="D10" s="20">
        <v>8824134.19</v>
      </c>
      <c r="E10" s="20">
        <v>7029254.19</v>
      </c>
      <c r="F10" s="20"/>
      <c r="G10" s="20"/>
      <c r="H10" s="20"/>
      <c r="I10" s="20">
        <v>1794880</v>
      </c>
      <c r="J10" s="20"/>
      <c r="K10" s="20"/>
      <c r="L10" s="20"/>
      <c r="M10" s="20"/>
      <c r="N10" s="20">
        <v>1794880</v>
      </c>
      <c r="O10" s="20">
        <v>159450</v>
      </c>
      <c r="P10" s="20">
        <v>159450</v>
      </c>
      <c r="Q10" s="20"/>
      <c r="R10" s="20"/>
      <c r="S10" s="20"/>
    </row>
  </sheetData>
  <mergeCells count="19">
    <mergeCell ref="P6:P7"/>
    <mergeCell ref="Q6:Q7"/>
    <mergeCell ref="R6:R7"/>
    <mergeCell ref="S6:S7"/>
    <mergeCell ref="A3:S3"/>
    <mergeCell ref="A4:D4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  <mergeCell ref="O6:O7"/>
    <mergeCell ref="A10:B10"/>
  </mergeCells>
  <printOptions horizontalCentered="1"/>
  <pageMargins left="0.39" right="0.39" top="0.51" bottom="0.51" header="0.31" footer="0.31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EC5C6F1-F5CF-1128-BF23-0F725ACC1844}" mc:Ignorable="x14ac xr xr2 xr3">
  <sheetPr>
    <outlinePr summaryRight="0" summaryBelow="0"/>
    <pageSetUpPr fitToPage="1"/>
  </sheetPr>
  <dimension ref="A1:O2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4.28125" customWidth="1"/>
    <col min="2" max="2" width="37.7109375" customWidth="1"/>
    <col min="3" max="6" width="19.140625" customWidth="1"/>
    <col min="7" max="8" width="19.00390625" customWidth="1"/>
    <col min="9" max="9" width="18.8515625" customWidth="1"/>
    <col min="10" max="11" width="19.00390625" customWidth="1"/>
    <col min="12" max="14" width="18.8515625" customWidth="1"/>
    <col min="15" max="15" width="19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customHeight="1" ht="15">
      <c r="A2" s="61"/>
      <c r="B2" s="61"/>
      <c r="C2" s="61"/>
      <c r="D2" s="62"/>
      <c r="E2" s="61"/>
      <c r="F2" s="61"/>
      <c r="G2" s="61"/>
      <c r="H2" s="62"/>
      <c r="I2" s="61"/>
      <c r="J2" s="62"/>
      <c r="K2" s="61"/>
      <c r="L2" s="61"/>
      <c r="M2" s="61"/>
      <c r="N2" s="61"/>
      <c r="O2" s="9" t="s">
        <v>76</v>
      </c>
    </row>
    <row customHeight="1" ht="42">
      <c r="A3" s="63" t="str">
        <f>"2025"&amp;"年部门支出预算表"</f>
        <v>2025年部门支出预算表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customHeight="1" ht="18.75">
      <c r="A4" s="65" t="str">
        <f>"单位名称："&amp;"双江拉祜族佤族布朗族傣族自治县忙糯中学"</f>
        <v>单位名称：双江拉祜族佤族布朗族傣族自治县忙糯中学</v>
      </c>
      <c r="B4" s="66"/>
      <c r="C4" s="67"/>
      <c r="D4" s="68"/>
      <c r="E4" s="67"/>
      <c r="F4" s="67"/>
      <c r="G4" s="67"/>
      <c r="H4" s="68"/>
      <c r="I4" s="67"/>
      <c r="J4" s="68"/>
      <c r="K4" s="67"/>
      <c r="L4" s="67"/>
      <c r="M4" s="69"/>
      <c r="N4" s="69"/>
      <c r="O4" s="9" t="s">
        <v>3</v>
      </c>
    </row>
    <row customHeight="1" ht="18.75">
      <c r="A5" s="70" t="s">
        <v>78</v>
      </c>
      <c r="B5" s="70" t="s">
        <v>79</v>
      </c>
      <c r="C5" s="70" t="s">
        <v>60</v>
      </c>
      <c r="D5" s="14" t="s">
        <v>63</v>
      </c>
      <c r="E5" s="71" t="s">
        <v>80</v>
      </c>
      <c r="F5" s="72" t="s">
        <v>81</v>
      </c>
      <c r="G5" s="70" t="s">
        <v>64</v>
      </c>
      <c r="H5" s="70" t="s">
        <v>65</v>
      </c>
      <c r="I5" s="70" t="s">
        <v>82</v>
      </c>
      <c r="J5" s="14" t="s">
        <v>83</v>
      </c>
      <c r="K5" s="73"/>
      <c r="L5" s="73"/>
      <c r="M5" s="73"/>
      <c r="N5" s="73"/>
      <c r="O5" s="15"/>
    </row>
    <row customHeight="1" ht="30">
      <c r="A6" s="74"/>
      <c r="B6" s="74"/>
      <c r="C6" s="74"/>
      <c r="D6" s="75" t="s">
        <v>62</v>
      </c>
      <c r="E6" s="76" t="s">
        <v>80</v>
      </c>
      <c r="F6" s="76" t="s">
        <v>81</v>
      </c>
      <c r="G6" s="74"/>
      <c r="H6" s="74"/>
      <c r="I6" s="74"/>
      <c r="J6" s="75" t="s">
        <v>62</v>
      </c>
      <c r="K6" s="77" t="s">
        <v>84</v>
      </c>
      <c r="L6" s="77" t="s">
        <v>85</v>
      </c>
      <c r="M6" s="77" t="s">
        <v>86</v>
      </c>
      <c r="N6" s="77" t="s">
        <v>87</v>
      </c>
      <c r="O6" s="77" t="s">
        <v>88</v>
      </c>
    </row>
    <row customHeight="1" ht="18.75">
      <c r="A7" s="78">
        <v>1</v>
      </c>
      <c r="B7" s="78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</row>
    <row customHeight="1" ht="18.75">
      <c r="A8" s="19" t="s">
        <v>89</v>
      </c>
      <c r="B8" s="79" t="s">
        <v>90</v>
      </c>
      <c r="C8" s="20">
        <v>7451676.63</v>
      </c>
      <c r="D8" s="20">
        <v>5656796.63</v>
      </c>
      <c r="E8" s="20">
        <v>5010494.76</v>
      </c>
      <c r="F8" s="20">
        <v>646301.87</v>
      </c>
      <c r="G8" s="20"/>
      <c r="H8" s="20"/>
      <c r="I8" s="20"/>
      <c r="J8" s="20">
        <v>1794880</v>
      </c>
      <c r="K8" s="20"/>
      <c r="L8" s="20"/>
      <c r="M8" s="20"/>
      <c r="N8" s="20"/>
      <c r="O8" s="20">
        <v>1794880</v>
      </c>
    </row>
    <row customHeight="1" ht="18.75">
      <c r="A9" s="80" t="s">
        <v>91</v>
      </c>
      <c r="B9" s="81" t="s">
        <v>92</v>
      </c>
      <c r="C9" s="20">
        <v>7451676.63</v>
      </c>
      <c r="D9" s="20">
        <v>5656796.63</v>
      </c>
      <c r="E9" s="20">
        <v>5010494.76</v>
      </c>
      <c r="F9" s="20">
        <v>646301.87</v>
      </c>
      <c r="G9" s="20"/>
      <c r="H9" s="20"/>
      <c r="I9" s="20"/>
      <c r="J9" s="20">
        <v>1794880</v>
      </c>
      <c r="K9" s="20"/>
      <c r="L9" s="20"/>
      <c r="M9" s="20"/>
      <c r="N9" s="20"/>
      <c r="O9" s="20">
        <v>1794880</v>
      </c>
    </row>
    <row customHeight="1" ht="18.75">
      <c r="A10" s="82" t="s">
        <v>93</v>
      </c>
      <c r="B10" s="83" t="s">
        <v>94</v>
      </c>
      <c r="C10" s="20">
        <v>7451676.63</v>
      </c>
      <c r="D10" s="20">
        <v>5656796.63</v>
      </c>
      <c r="E10" s="20">
        <v>5010494.76</v>
      </c>
      <c r="F10" s="20">
        <v>646301.87</v>
      </c>
      <c r="G10" s="20"/>
      <c r="H10" s="20"/>
      <c r="I10" s="20"/>
      <c r="J10" s="20">
        <v>1794880</v>
      </c>
      <c r="K10" s="20"/>
      <c r="L10" s="20"/>
      <c r="M10" s="20"/>
      <c r="N10" s="20"/>
      <c r="O10" s="20">
        <v>1794880</v>
      </c>
    </row>
    <row customHeight="1" ht="18.75">
      <c r="A11" s="19" t="s">
        <v>95</v>
      </c>
      <c r="B11" s="79" t="s">
        <v>96</v>
      </c>
      <c r="C11" s="20">
        <v>841599.83</v>
      </c>
      <c r="D11" s="20">
        <v>841599.83</v>
      </c>
      <c r="E11" s="20">
        <v>841599.83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customHeight="1" ht="18.75">
      <c r="A12" s="80" t="s">
        <v>97</v>
      </c>
      <c r="B12" s="81" t="s">
        <v>98</v>
      </c>
      <c r="C12" s="20">
        <v>742519.36</v>
      </c>
      <c r="D12" s="20">
        <v>742519.36</v>
      </c>
      <c r="E12" s="20">
        <v>742519.36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customHeight="1" ht="18.75">
      <c r="A13" s="82" t="s">
        <v>99</v>
      </c>
      <c r="B13" s="83" t="s">
        <v>100</v>
      </c>
      <c r="C13" s="20">
        <v>188200</v>
      </c>
      <c r="D13" s="20">
        <v>188200</v>
      </c>
      <c r="E13" s="20">
        <v>188200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customHeight="1" ht="18.75">
      <c r="A14" s="82" t="s">
        <v>101</v>
      </c>
      <c r="B14" s="83" t="s">
        <v>102</v>
      </c>
      <c r="C14" s="20">
        <v>554319.36</v>
      </c>
      <c r="D14" s="20">
        <v>554319.36</v>
      </c>
      <c r="E14" s="20">
        <v>554319.36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customHeight="1" ht="18.75">
      <c r="A15" s="80" t="s">
        <v>103</v>
      </c>
      <c r="B15" s="81" t="s">
        <v>104</v>
      </c>
      <c r="C15" s="20">
        <v>11376</v>
      </c>
      <c r="D15" s="20">
        <v>11376</v>
      </c>
      <c r="E15" s="20">
        <v>11376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customHeight="1" ht="18.75">
      <c r="A16" s="82" t="s">
        <v>105</v>
      </c>
      <c r="B16" s="83" t="s">
        <v>106</v>
      </c>
      <c r="C16" s="20">
        <v>11376</v>
      </c>
      <c r="D16" s="20">
        <v>11376</v>
      </c>
      <c r="E16" s="20">
        <v>11376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customHeight="1" ht="18.75">
      <c r="A17" s="80" t="s">
        <v>107</v>
      </c>
      <c r="B17" s="81" t="s">
        <v>108</v>
      </c>
      <c r="C17" s="20">
        <v>63453</v>
      </c>
      <c r="D17" s="20">
        <v>63453</v>
      </c>
      <c r="E17" s="20">
        <v>63453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customHeight="1" ht="18.75">
      <c r="A18" s="82" t="s">
        <v>109</v>
      </c>
      <c r="B18" s="83" t="s">
        <v>110</v>
      </c>
      <c r="C18" s="20">
        <v>63453</v>
      </c>
      <c r="D18" s="20">
        <v>63453</v>
      </c>
      <c r="E18" s="20">
        <v>63453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customHeight="1" ht="18.75">
      <c r="A19" s="80" t="s">
        <v>111</v>
      </c>
      <c r="B19" s="81" t="s">
        <v>112</v>
      </c>
      <c r="C19" s="20">
        <v>24251.47</v>
      </c>
      <c r="D19" s="20">
        <v>24251.47</v>
      </c>
      <c r="E19" s="20">
        <v>24251.47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customHeight="1" ht="18.75">
      <c r="A20" s="82" t="s">
        <v>113</v>
      </c>
      <c r="B20" s="83" t="s">
        <v>112</v>
      </c>
      <c r="C20" s="20">
        <v>24251.47</v>
      </c>
      <c r="D20" s="20">
        <v>24251.47</v>
      </c>
      <c r="E20" s="20">
        <v>24251.47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customHeight="1" ht="18.75">
      <c r="A21" s="19" t="s">
        <v>114</v>
      </c>
      <c r="B21" s="79" t="s">
        <v>115</v>
      </c>
      <c r="C21" s="20">
        <v>274568.21</v>
      </c>
      <c r="D21" s="20">
        <v>274568.21</v>
      </c>
      <c r="E21" s="20">
        <v>274568.21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customHeight="1" ht="18.75">
      <c r="A22" s="80" t="s">
        <v>116</v>
      </c>
      <c r="B22" s="81" t="s">
        <v>117</v>
      </c>
      <c r="C22" s="20">
        <v>274568.21</v>
      </c>
      <c r="D22" s="20">
        <v>274568.21</v>
      </c>
      <c r="E22" s="20">
        <v>274568.21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customHeight="1" ht="18.75">
      <c r="A23" s="82" t="s">
        <v>118</v>
      </c>
      <c r="B23" s="83" t="s">
        <v>119</v>
      </c>
      <c r="C23" s="20">
        <v>245979.22</v>
      </c>
      <c r="D23" s="20">
        <v>245979.22</v>
      </c>
      <c r="E23" s="20">
        <v>245979.22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customHeight="1" ht="18.75">
      <c r="A24" s="82" t="s">
        <v>120</v>
      </c>
      <c r="B24" s="83" t="s">
        <v>121</v>
      </c>
      <c r="C24" s="20">
        <v>10920</v>
      </c>
      <c r="D24" s="20">
        <v>10920</v>
      </c>
      <c r="E24" s="20">
        <v>10920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customHeight="1" ht="18.75">
      <c r="A25" s="82" t="s">
        <v>122</v>
      </c>
      <c r="B25" s="83" t="s">
        <v>123</v>
      </c>
      <c r="C25" s="20">
        <v>17668.99</v>
      </c>
      <c r="D25" s="20">
        <v>17668.99</v>
      </c>
      <c r="E25" s="20">
        <v>17668.99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customHeight="1" ht="18.75">
      <c r="A26" s="19" t="s">
        <v>124</v>
      </c>
      <c r="B26" s="79" t="s">
        <v>125</v>
      </c>
      <c r="C26" s="20">
        <v>415739.52</v>
      </c>
      <c r="D26" s="20">
        <v>415739.52</v>
      </c>
      <c r="E26" s="20">
        <v>415739.52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customHeight="1" ht="18.75">
      <c r="A27" s="80" t="s">
        <v>126</v>
      </c>
      <c r="B27" s="81" t="s">
        <v>127</v>
      </c>
      <c r="C27" s="20">
        <v>415739.52</v>
      </c>
      <c r="D27" s="20">
        <v>415739.52</v>
      </c>
      <c r="E27" s="20">
        <v>415739.52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customHeight="1" ht="18.75">
      <c r="A28" s="82" t="s">
        <v>128</v>
      </c>
      <c r="B28" s="83" t="s">
        <v>129</v>
      </c>
      <c r="C28" s="20">
        <v>415739.52</v>
      </c>
      <c r="D28" s="20">
        <v>415739.52</v>
      </c>
      <c r="E28" s="20">
        <v>415739.52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customHeight="1" ht="18.75">
      <c r="A29" s="84" t="s">
        <v>130</v>
      </c>
      <c r="B29" s="85" t="s">
        <v>130</v>
      </c>
      <c r="C29" s="20">
        <v>8983584.19</v>
      </c>
      <c r="D29" s="20">
        <v>7188704.19</v>
      </c>
      <c r="E29" s="20">
        <v>6542402.32</v>
      </c>
      <c r="F29" s="20">
        <v>646301.87</v>
      </c>
      <c r="G29" s="20"/>
      <c r="H29" s="20"/>
      <c r="I29" s="20"/>
      <c r="J29" s="20">
        <v>1794880</v>
      </c>
      <c r="K29" s="20"/>
      <c r="L29" s="20"/>
      <c r="M29" s="20"/>
      <c r="N29" s="20"/>
      <c r="O29" s="20">
        <v>1794880</v>
      </c>
    </row>
  </sheetData>
  <mergeCells count="11">
    <mergeCell ref="A3:O3"/>
    <mergeCell ref="A4:L4"/>
    <mergeCell ref="A29:B29"/>
    <mergeCell ref="A5:A6"/>
    <mergeCell ref="B5:B6"/>
    <mergeCell ref="C5:C6"/>
    <mergeCell ref="G5:G6"/>
    <mergeCell ref="I5:I6"/>
    <mergeCell ref="J5:O5"/>
    <mergeCell ref="H5:H6"/>
    <mergeCell ref="D5:F5"/>
  </mergeCells>
  <printOptions horizontalCentered="1"/>
  <pageMargins left="0.39" right="0.39" top="0.51" bottom="0.51" header="0.31" footer="0.31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3F14297-A3BA-E7EA-AA1B-C6E681805697}" mc:Ignorable="x14ac xr xr2 xr3">
  <sheetPr>
    <outlinePr summaryRight="0" summaryBelow="0"/>
    <pageSetUpPr fitToPage="1"/>
  </sheetPr>
  <dimension ref="A1:D37"/>
  <sheetViews>
    <sheetView topLeftCell="A1" showZeros="0" workbookViewId="0" tabSelected="1">
      <pane ySplit="1" topLeftCell="A22" activePane="bottomLeft" state="frozen"/>
      <selection pane="bottomLeft" activeCell="A1" sqref="A1"/>
    </sheetView>
  </sheetViews>
  <sheetFormatPr defaultColWidth="9.140625" customHeight="1" defaultRowHeight="14.25"/>
  <cols>
    <col min="1" max="1" width="39.28125" customWidth="1"/>
    <col min="2" max="2" width="30.8515625" customWidth="1"/>
    <col min="3" max="3" width="35.8515625" customWidth="1"/>
    <col min="4" max="4" width="29.8515625" customWidth="1"/>
  </cols>
  <sheetData>
    <row customHeight="1" ht="14.25">
      <c r="A1" s="8"/>
      <c r="B1" s="8"/>
      <c r="C1" s="8"/>
      <c r="D1" s="8"/>
    </row>
    <row customHeight="1" ht="15">
      <c r="A2" s="61"/>
      <c r="B2" s="61"/>
      <c r="C2" s="61"/>
      <c r="D2" s="9" t="s">
        <v>131</v>
      </c>
    </row>
    <row customHeight="1" ht="36">
      <c r="A3" s="63" t="str">
        <f>"2025"&amp;"年部门财政拨款收支预算总表"</f>
        <v>2025年部门财政拨款收支预算总表</v>
      </c>
      <c r="B3" s="86"/>
      <c r="C3" s="86"/>
      <c r="D3" s="86"/>
    </row>
    <row customHeight="1" ht="18.75">
      <c r="A4" s="87" t="str">
        <f>"单位名称："&amp;"双江拉祜族佤族布朗族傣族自治县忙糯中学"</f>
        <v>单位名称：双江拉祜族佤族布朗族傣族自治县忙糯中学</v>
      </c>
      <c r="B4" s="88"/>
      <c r="C4" s="88"/>
      <c r="D4" s="9" t="s">
        <v>3</v>
      </c>
    </row>
    <row customHeight="1" ht="18.75">
      <c r="A5" s="14" t="s">
        <v>4</v>
      </c>
      <c r="B5" s="15"/>
      <c r="C5" s="14" t="s">
        <v>5</v>
      </c>
      <c r="D5" s="15"/>
    </row>
    <row customHeight="1" ht="18.75">
      <c r="A6" s="16" t="s">
        <v>6</v>
      </c>
      <c r="B6" s="89" t="str">
        <f t="shared" si="0" ref="B6:D6">"2025"&amp;"年预算数"</f>
        <v>2025年预算数</v>
      </c>
      <c r="C6" s="16" t="s">
        <v>133</v>
      </c>
      <c r="D6" s="89" t="str">
        <f t="shared" si="0"/>
        <v>2025年预算数</v>
      </c>
    </row>
    <row customHeight="1" ht="18.75">
      <c r="A7" s="18"/>
      <c r="B7" s="74"/>
      <c r="C7" s="18"/>
      <c r="D7" s="74"/>
    </row>
    <row customHeight="1" ht="18.75">
      <c r="A8" s="79" t="s">
        <v>134</v>
      </c>
      <c r="B8" s="20">
        <v>7029254.19</v>
      </c>
      <c r="C8" s="90" t="s">
        <v>135</v>
      </c>
      <c r="D8" s="20">
        <v>7188704.19</v>
      </c>
    </row>
    <row customHeight="1" ht="18.75">
      <c r="A9" s="91" t="s">
        <v>136</v>
      </c>
      <c r="B9" s="20">
        <v>7029254.19</v>
      </c>
      <c r="C9" s="90" t="s">
        <v>137</v>
      </c>
      <c r="D9" s="20"/>
    </row>
    <row customHeight="1" ht="18.75">
      <c r="A10" s="91" t="s">
        <v>138</v>
      </c>
      <c r="B10" s="20"/>
      <c r="C10" s="90" t="s">
        <v>139</v>
      </c>
      <c r="D10" s="20"/>
    </row>
    <row customHeight="1" ht="18.75">
      <c r="A11" s="91" t="s">
        <v>140</v>
      </c>
      <c r="B11" s="20"/>
      <c r="C11" s="90" t="s">
        <v>141</v>
      </c>
      <c r="D11" s="20"/>
    </row>
    <row customHeight="1" ht="18.75">
      <c r="A12" s="92" t="s">
        <v>142</v>
      </c>
      <c r="B12" s="20">
        <v>159450</v>
      </c>
      <c r="C12" s="22" t="s">
        <v>143</v>
      </c>
      <c r="D12" s="20"/>
    </row>
    <row customHeight="1" ht="18.75">
      <c r="A13" s="93" t="s">
        <v>136</v>
      </c>
      <c r="B13" s="20">
        <v>159450</v>
      </c>
      <c r="C13" s="24" t="s">
        <v>144</v>
      </c>
      <c r="D13" s="20">
        <v>5656796.63</v>
      </c>
    </row>
    <row customHeight="1" ht="18.75">
      <c r="A14" s="93" t="s">
        <v>138</v>
      </c>
      <c r="B14" s="20"/>
      <c r="C14" s="24" t="s">
        <v>145</v>
      </c>
      <c r="D14" s="20"/>
    </row>
    <row customHeight="1" ht="18.75">
      <c r="A15" s="93" t="s">
        <v>140</v>
      </c>
      <c r="B15" s="20"/>
      <c r="C15" s="24" t="s">
        <v>146</v>
      </c>
      <c r="D15" s="20"/>
    </row>
    <row customHeight="1" ht="18.75">
      <c r="A16" s="93" t="s">
        <v>29</v>
      </c>
      <c r="B16" s="20"/>
      <c r="C16" s="24" t="s">
        <v>147</v>
      </c>
      <c r="D16" s="20">
        <v>841599.83</v>
      </c>
    </row>
    <row customHeight="1" ht="18.75">
      <c r="A17" s="93" t="s">
        <v>29</v>
      </c>
      <c r="B17" s="20" t="s">
        <v>29</v>
      </c>
      <c r="C17" s="24" t="s">
        <v>148</v>
      </c>
      <c r="D17" s="20">
        <v>274568.21</v>
      </c>
    </row>
    <row customHeight="1" ht="18.75">
      <c r="A18" s="23" t="s">
        <v>29</v>
      </c>
      <c r="B18" s="20" t="s">
        <v>29</v>
      </c>
      <c r="C18" s="24" t="s">
        <v>149</v>
      </c>
      <c r="D18" s="20"/>
    </row>
    <row customHeight="1" ht="18.75">
      <c r="A19" s="23" t="s">
        <v>29</v>
      </c>
      <c r="B19" s="20" t="s">
        <v>29</v>
      </c>
      <c r="C19" s="24" t="s">
        <v>150</v>
      </c>
      <c r="D19" s="20"/>
    </row>
    <row customHeight="1" ht="18.75">
      <c r="A20" s="25" t="s">
        <v>29</v>
      </c>
      <c r="B20" s="20" t="s">
        <v>29</v>
      </c>
      <c r="C20" s="24" t="s">
        <v>151</v>
      </c>
      <c r="D20" s="20"/>
    </row>
    <row customHeight="1" ht="18.75">
      <c r="A21" s="25" t="s">
        <v>29</v>
      </c>
      <c r="B21" s="20" t="s">
        <v>29</v>
      </c>
      <c r="C21" s="24" t="s">
        <v>152</v>
      </c>
      <c r="D21" s="20"/>
    </row>
    <row customHeight="1" ht="18.75">
      <c r="A22" s="25" t="s">
        <v>29</v>
      </c>
      <c r="B22" s="20" t="s">
        <v>29</v>
      </c>
      <c r="C22" s="24" t="s">
        <v>153</v>
      </c>
      <c r="D22" s="20"/>
    </row>
    <row customHeight="1" ht="18.75">
      <c r="A23" s="25" t="s">
        <v>29</v>
      </c>
      <c r="B23" s="20" t="s">
        <v>29</v>
      </c>
      <c r="C23" s="24" t="s">
        <v>154</v>
      </c>
      <c r="D23" s="20"/>
    </row>
    <row customHeight="1" ht="18.75">
      <c r="A24" s="25" t="s">
        <v>29</v>
      </c>
      <c r="B24" s="20" t="s">
        <v>29</v>
      </c>
      <c r="C24" s="24" t="s">
        <v>155</v>
      </c>
      <c r="D24" s="20"/>
    </row>
    <row customHeight="1" ht="18.75">
      <c r="A25" s="25" t="s">
        <v>29</v>
      </c>
      <c r="B25" s="20" t="s">
        <v>29</v>
      </c>
      <c r="C25" s="24" t="s">
        <v>156</v>
      </c>
      <c r="D25" s="20"/>
    </row>
    <row customHeight="1" ht="18.75">
      <c r="A26" s="25" t="s">
        <v>29</v>
      </c>
      <c r="B26" s="20" t="s">
        <v>29</v>
      </c>
      <c r="C26" s="24" t="s">
        <v>157</v>
      </c>
      <c r="D26" s="20"/>
    </row>
    <row customHeight="1" ht="18.75">
      <c r="A27" s="25" t="s">
        <v>29</v>
      </c>
      <c r="B27" s="20" t="s">
        <v>29</v>
      </c>
      <c r="C27" s="24" t="s">
        <v>158</v>
      </c>
      <c r="D27" s="20">
        <v>415739.52</v>
      </c>
    </row>
    <row customHeight="1" ht="18.75">
      <c r="A28" s="25" t="s">
        <v>29</v>
      </c>
      <c r="B28" s="20" t="s">
        <v>29</v>
      </c>
      <c r="C28" s="24" t="s">
        <v>159</v>
      </c>
      <c r="D28" s="20"/>
    </row>
    <row customHeight="1" ht="18.75">
      <c r="A29" s="25" t="s">
        <v>29</v>
      </c>
      <c r="B29" s="20" t="s">
        <v>29</v>
      </c>
      <c r="C29" s="24" t="s">
        <v>160</v>
      </c>
      <c r="D29" s="20"/>
    </row>
    <row customHeight="1" ht="18.75">
      <c r="A30" s="25" t="s">
        <v>29</v>
      </c>
      <c r="B30" s="20" t="s">
        <v>29</v>
      </c>
      <c r="C30" s="24" t="s">
        <v>161</v>
      </c>
      <c r="D30" s="20"/>
    </row>
    <row customHeight="1" ht="18.75">
      <c r="A31" s="25" t="s">
        <v>29</v>
      </c>
      <c r="B31" s="20" t="s">
        <v>29</v>
      </c>
      <c r="C31" s="24" t="s">
        <v>162</v>
      </c>
      <c r="D31" s="20"/>
    </row>
    <row customHeight="1" ht="18.75">
      <c r="A32" s="26" t="s">
        <v>29</v>
      </c>
      <c r="B32" s="20" t="s">
        <v>29</v>
      </c>
      <c r="C32" s="24" t="s">
        <v>163</v>
      </c>
      <c r="D32" s="20"/>
    </row>
    <row customHeight="1" ht="18.75">
      <c r="A33" s="26" t="s">
        <v>29</v>
      </c>
      <c r="B33" s="20" t="s">
        <v>29</v>
      </c>
      <c r="C33" s="24" t="s">
        <v>164</v>
      </c>
      <c r="D33" s="20"/>
    </row>
    <row customHeight="1" ht="18.75">
      <c r="A34" s="26" t="s">
        <v>29</v>
      </c>
      <c r="B34" s="20" t="s">
        <v>29</v>
      </c>
      <c r="C34" s="24" t="s">
        <v>165</v>
      </c>
      <c r="D34" s="20"/>
    </row>
    <row customHeight="1" ht="18.75">
      <c r="A35" s="26"/>
      <c r="B35" s="20"/>
      <c r="C35" s="24" t="s">
        <v>166</v>
      </c>
      <c r="D35" s="29"/>
    </row>
    <row customHeight="1" ht="18.75">
      <c r="A36" s="26" t="s">
        <v>29</v>
      </c>
      <c r="B36" s="20" t="s">
        <v>29</v>
      </c>
      <c r="C36" s="24" t="s">
        <v>167</v>
      </c>
      <c r="D36" s="20"/>
    </row>
    <row customHeight="1" ht="18.75">
      <c r="A37" s="94" t="s">
        <v>168</v>
      </c>
      <c r="B37" s="28">
        <v>7188704.19</v>
      </c>
      <c r="C37" s="95" t="s">
        <v>55</v>
      </c>
      <c r="D37" s="28">
        <v>7188704.19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E982AE2-D9A5-9D35-9629-3ADE192AE1F1}" mc:Ignorable="x14ac xr xr2 xr3">
  <sheetPr>
    <outlinePr summaryRight="0" summaryBelow="0"/>
    <pageSetUpPr fitToPage="1"/>
  </sheetPr>
  <dimension ref="A1:G2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0.140625" customWidth="1"/>
    <col min="2" max="2" width="44.00390625" customWidth="1"/>
    <col min="3" max="3" width="24.28125" customWidth="1"/>
    <col min="4" max="4" width="20.421875" customWidth="1"/>
    <col min="5" max="7" width="24.281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5">
      <c r="D2" s="96"/>
      <c r="F2" s="97"/>
      <c r="G2" s="9" t="s">
        <v>169</v>
      </c>
    </row>
    <row customHeight="1" ht="39">
      <c r="A3" s="63" t="str">
        <f>"2025"&amp;"年一般公共预算支出预算表（按功能科目分类）"</f>
        <v>2025年一般公共预算支出预算表（按功能科目分类）</v>
      </c>
      <c r="B3" s="98"/>
      <c r="C3" s="98"/>
      <c r="D3" s="98"/>
      <c r="E3" s="98"/>
      <c r="F3" s="98"/>
      <c r="G3" s="98"/>
    </row>
    <row customHeight="1" ht="18">
      <c r="A4" s="99" t="str">
        <f>"单位名称："&amp;"双江拉祜族佤族布朗族傣族自治县忙糯中学"</f>
        <v>单位名称：双江拉祜族佤族布朗族傣族自治县忙糯中学</v>
      </c>
      <c r="B4" s="100"/>
      <c r="C4" s="68"/>
      <c r="D4" s="68"/>
      <c r="E4" s="68"/>
      <c r="F4" s="101"/>
      <c r="G4" s="9" t="s">
        <v>3</v>
      </c>
    </row>
    <row customHeight="1" ht="20.25">
      <c r="A5" s="102" t="s">
        <v>171</v>
      </c>
      <c r="B5" s="103"/>
      <c r="C5" s="104" t="s">
        <v>60</v>
      </c>
      <c r="D5" s="105" t="s">
        <v>80</v>
      </c>
      <c r="E5" s="73"/>
      <c r="F5" s="15"/>
      <c r="G5" s="106" t="s">
        <v>81</v>
      </c>
    </row>
    <row customHeight="1" ht="20.25">
      <c r="A6" s="107" t="s">
        <v>78</v>
      </c>
      <c r="B6" s="107" t="s">
        <v>79</v>
      </c>
      <c r="C6" s="18"/>
      <c r="D6" s="75" t="s">
        <v>62</v>
      </c>
      <c r="E6" s="75" t="s">
        <v>172</v>
      </c>
      <c r="F6" s="75" t="s">
        <v>173</v>
      </c>
      <c r="G6" s="108"/>
    </row>
    <row customHeight="1" ht="19.5">
      <c r="A7" s="107" t="s">
        <v>174</v>
      </c>
      <c r="B7" s="107" t="s">
        <v>175</v>
      </c>
      <c r="C7" s="107" t="s">
        <v>176</v>
      </c>
      <c r="D7" s="75">
        <v>4</v>
      </c>
      <c r="E7" s="109" t="s">
        <v>177</v>
      </c>
      <c r="F7" s="109" t="s">
        <v>178</v>
      </c>
      <c r="G7" s="107" t="s">
        <v>179</v>
      </c>
    </row>
    <row customHeight="1" ht="18">
      <c r="A8" s="110" t="s">
        <v>89</v>
      </c>
      <c r="B8" s="110" t="s">
        <v>90</v>
      </c>
      <c r="C8" s="20">
        <v>5656796.63</v>
      </c>
      <c r="D8" s="20">
        <v>5010494.76</v>
      </c>
      <c r="E8" s="20">
        <v>4959216</v>
      </c>
      <c r="F8" s="20">
        <v>51278.76</v>
      </c>
      <c r="G8" s="20">
        <v>646301.87</v>
      </c>
    </row>
    <row customHeight="1" ht="18">
      <c r="A9" s="111" t="s">
        <v>91</v>
      </c>
      <c r="B9" s="111" t="s">
        <v>92</v>
      </c>
      <c r="C9" s="20">
        <v>5656796.63</v>
      </c>
      <c r="D9" s="20">
        <v>5010494.76</v>
      </c>
      <c r="E9" s="20">
        <v>4959216</v>
      </c>
      <c r="F9" s="20">
        <v>51278.76</v>
      </c>
      <c r="G9" s="20">
        <v>646301.87</v>
      </c>
    </row>
    <row customHeight="1" ht="18">
      <c r="A10" s="112" t="s">
        <v>93</v>
      </c>
      <c r="B10" s="112" t="s">
        <v>94</v>
      </c>
      <c r="C10" s="20">
        <v>5656796.63</v>
      </c>
      <c r="D10" s="20">
        <v>5010494.76</v>
      </c>
      <c r="E10" s="20">
        <v>4959216</v>
      </c>
      <c r="F10" s="20">
        <v>51278.76</v>
      </c>
      <c r="G10" s="20">
        <v>646301.87</v>
      </c>
    </row>
    <row customHeight="1" ht="18">
      <c r="A11" s="110" t="s">
        <v>95</v>
      </c>
      <c r="B11" s="110" t="s">
        <v>96</v>
      </c>
      <c r="C11" s="20">
        <v>841599.83</v>
      </c>
      <c r="D11" s="20">
        <v>841599.83</v>
      </c>
      <c r="E11" s="20">
        <v>775346.83</v>
      </c>
      <c r="F11" s="20">
        <v>66253</v>
      </c>
      <c r="G11" s="20"/>
    </row>
    <row customHeight="1" ht="18">
      <c r="A12" s="111" t="s">
        <v>97</v>
      </c>
      <c r="B12" s="111" t="s">
        <v>98</v>
      </c>
      <c r="C12" s="20">
        <v>742519.36</v>
      </c>
      <c r="D12" s="20">
        <v>742519.36</v>
      </c>
      <c r="E12" s="20">
        <v>739719.36</v>
      </c>
      <c r="F12" s="20">
        <v>2800</v>
      </c>
      <c r="G12" s="20"/>
    </row>
    <row customHeight="1" ht="18">
      <c r="A13" s="112" t="s">
        <v>99</v>
      </c>
      <c r="B13" s="112" t="s">
        <v>100</v>
      </c>
      <c r="C13" s="20">
        <v>188200</v>
      </c>
      <c r="D13" s="20">
        <v>188200</v>
      </c>
      <c r="E13" s="20">
        <v>185400</v>
      </c>
      <c r="F13" s="20">
        <v>2800</v>
      </c>
      <c r="G13" s="20"/>
    </row>
    <row customHeight="1" ht="18">
      <c r="A14" s="112" t="s">
        <v>101</v>
      </c>
      <c r="B14" s="112" t="s">
        <v>102</v>
      </c>
      <c r="C14" s="20">
        <v>554319.36</v>
      </c>
      <c r="D14" s="20">
        <v>554319.36</v>
      </c>
      <c r="E14" s="20">
        <v>554319.36</v>
      </c>
      <c r="F14" s="20"/>
      <c r="G14" s="20"/>
    </row>
    <row customHeight="1" ht="18">
      <c r="A15" s="111" t="s">
        <v>103</v>
      </c>
      <c r="B15" s="111" t="s">
        <v>104</v>
      </c>
      <c r="C15" s="20">
        <v>11376</v>
      </c>
      <c r="D15" s="20">
        <v>11376</v>
      </c>
      <c r="E15" s="20">
        <v>11376</v>
      </c>
      <c r="F15" s="20"/>
      <c r="G15" s="20"/>
    </row>
    <row customHeight="1" ht="18">
      <c r="A16" s="112" t="s">
        <v>105</v>
      </c>
      <c r="B16" s="112" t="s">
        <v>106</v>
      </c>
      <c r="C16" s="20">
        <v>11376</v>
      </c>
      <c r="D16" s="20">
        <v>11376</v>
      </c>
      <c r="E16" s="20">
        <v>11376</v>
      </c>
      <c r="F16" s="20"/>
      <c r="G16" s="20"/>
    </row>
    <row customHeight="1" ht="18">
      <c r="A17" s="111" t="s">
        <v>107</v>
      </c>
      <c r="B17" s="111" t="s">
        <v>108</v>
      </c>
      <c r="C17" s="20">
        <v>63453</v>
      </c>
      <c r="D17" s="20">
        <v>63453</v>
      </c>
      <c r="E17" s="20"/>
      <c r="F17" s="20">
        <v>63453</v>
      </c>
      <c r="G17" s="20"/>
    </row>
    <row customHeight="1" ht="18">
      <c r="A18" s="112" t="s">
        <v>109</v>
      </c>
      <c r="B18" s="112" t="s">
        <v>110</v>
      </c>
      <c r="C18" s="20">
        <v>63453</v>
      </c>
      <c r="D18" s="20">
        <v>63453</v>
      </c>
      <c r="E18" s="20"/>
      <c r="F18" s="20">
        <v>63453</v>
      </c>
      <c r="G18" s="20"/>
    </row>
    <row customHeight="1" ht="18">
      <c r="A19" s="111" t="s">
        <v>111</v>
      </c>
      <c r="B19" s="111" t="s">
        <v>112</v>
      </c>
      <c r="C19" s="20">
        <v>24251.47</v>
      </c>
      <c r="D19" s="20">
        <v>24251.47</v>
      </c>
      <c r="E19" s="20">
        <v>24251.47</v>
      </c>
      <c r="F19" s="20"/>
      <c r="G19" s="20"/>
    </row>
    <row customHeight="1" ht="18">
      <c r="A20" s="112" t="s">
        <v>113</v>
      </c>
      <c r="B20" s="112" t="s">
        <v>112</v>
      </c>
      <c r="C20" s="20">
        <v>24251.47</v>
      </c>
      <c r="D20" s="20">
        <v>24251.47</v>
      </c>
      <c r="E20" s="20">
        <v>24251.47</v>
      </c>
      <c r="F20" s="20"/>
      <c r="G20" s="20"/>
    </row>
    <row customHeight="1" ht="18">
      <c r="A21" s="110" t="s">
        <v>114</v>
      </c>
      <c r="B21" s="110" t="s">
        <v>115</v>
      </c>
      <c r="C21" s="20">
        <v>274568.21</v>
      </c>
      <c r="D21" s="20">
        <v>274568.21</v>
      </c>
      <c r="E21" s="20">
        <v>274568.21</v>
      </c>
      <c r="F21" s="20"/>
      <c r="G21" s="20"/>
    </row>
    <row customHeight="1" ht="18">
      <c r="A22" s="111" t="s">
        <v>116</v>
      </c>
      <c r="B22" s="111" t="s">
        <v>117</v>
      </c>
      <c r="C22" s="20">
        <v>274568.21</v>
      </c>
      <c r="D22" s="20">
        <v>274568.21</v>
      </c>
      <c r="E22" s="20">
        <v>274568.21</v>
      </c>
      <c r="F22" s="20"/>
      <c r="G22" s="20"/>
    </row>
    <row customHeight="1" ht="18">
      <c r="A23" s="112" t="s">
        <v>118</v>
      </c>
      <c r="B23" s="112" t="s">
        <v>119</v>
      </c>
      <c r="C23" s="20">
        <v>245979.22</v>
      </c>
      <c r="D23" s="20">
        <v>245979.22</v>
      </c>
      <c r="E23" s="20">
        <v>245979.22</v>
      </c>
      <c r="F23" s="20"/>
      <c r="G23" s="20"/>
    </row>
    <row customHeight="1" ht="18">
      <c r="A24" s="112" t="s">
        <v>120</v>
      </c>
      <c r="B24" s="112" t="s">
        <v>121</v>
      </c>
      <c r="C24" s="20">
        <v>10920</v>
      </c>
      <c r="D24" s="20">
        <v>10920</v>
      </c>
      <c r="E24" s="20">
        <v>10920</v>
      </c>
      <c r="F24" s="20"/>
      <c r="G24" s="20"/>
    </row>
    <row customHeight="1" ht="18">
      <c r="A25" s="112" t="s">
        <v>122</v>
      </c>
      <c r="B25" s="112" t="s">
        <v>123</v>
      </c>
      <c r="C25" s="20">
        <v>17668.99</v>
      </c>
      <c r="D25" s="20">
        <v>17668.99</v>
      </c>
      <c r="E25" s="20">
        <v>17668.99</v>
      </c>
      <c r="F25" s="20"/>
      <c r="G25" s="20"/>
    </row>
    <row customHeight="1" ht="18">
      <c r="A26" s="110" t="s">
        <v>124</v>
      </c>
      <c r="B26" s="110" t="s">
        <v>125</v>
      </c>
      <c r="C26" s="20">
        <v>415739.52</v>
      </c>
      <c r="D26" s="20">
        <v>415739.52</v>
      </c>
      <c r="E26" s="20">
        <v>415739.52</v>
      </c>
      <c r="F26" s="20"/>
      <c r="G26" s="20"/>
    </row>
    <row customHeight="1" ht="18">
      <c r="A27" s="111" t="s">
        <v>126</v>
      </c>
      <c r="B27" s="111" t="s">
        <v>127</v>
      </c>
      <c r="C27" s="20">
        <v>415739.52</v>
      </c>
      <c r="D27" s="20">
        <v>415739.52</v>
      </c>
      <c r="E27" s="20">
        <v>415739.52</v>
      </c>
      <c r="F27" s="20"/>
      <c r="G27" s="20"/>
    </row>
    <row customHeight="1" ht="18">
      <c r="A28" s="112" t="s">
        <v>128</v>
      </c>
      <c r="B28" s="112" t="s">
        <v>129</v>
      </c>
      <c r="C28" s="20">
        <v>415739.52</v>
      </c>
      <c r="D28" s="20">
        <v>415739.52</v>
      </c>
      <c r="E28" s="20">
        <v>415739.52</v>
      </c>
      <c r="F28" s="20"/>
      <c r="G28" s="20"/>
    </row>
    <row customHeight="1" ht="18">
      <c r="A29" s="113" t="s">
        <v>130</v>
      </c>
      <c r="B29" s="114" t="s">
        <v>130</v>
      </c>
      <c r="C29" s="20">
        <v>7188704.19</v>
      </c>
      <c r="D29" s="20">
        <v>6542402.32</v>
      </c>
      <c r="E29" s="20">
        <v>6424870.56</v>
      </c>
      <c r="F29" s="20">
        <v>117531.76</v>
      </c>
      <c r="G29" s="20">
        <v>646301.87</v>
      </c>
    </row>
  </sheetData>
  <mergeCells count="7">
    <mergeCell ref="A3:G3"/>
    <mergeCell ref="A5:B5"/>
    <mergeCell ref="A4:E4"/>
    <mergeCell ref="A29:B29"/>
    <mergeCell ref="G5:G6"/>
    <mergeCell ref="D5:F5"/>
    <mergeCell ref="C5:C6"/>
  </mergeCells>
  <printOptions horizontalCentered="1"/>
  <pageMargins left="0.39" right="0.39" top="0.58" bottom="0.58" header="0.50" footer="0.50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AB6F8F7-076F-0A88-6CF9-2E7D2D6A6EFB}" mc:Ignorable="x14ac xr xr2 xr3">
  <sheetPr>
    <outlinePr summaryRight="0" summaryBelow="0"/>
    <pageSetUpPr fitToPage="1"/>
  </sheetPr>
  <dimension ref="A1:G12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3.57421875" customWidth="1"/>
    <col min="2" max="7" width="22.8515625" customWidth="1"/>
  </cols>
  <sheetData>
    <row customHeight="1" ht="14.25">
      <c r="A1" s="115"/>
      <c r="B1" s="115"/>
      <c r="C1" s="115"/>
      <c r="D1" s="115"/>
      <c r="E1" s="115"/>
      <c r="F1" s="115"/>
      <c r="G1" s="115"/>
    </row>
    <row customHeight="1" ht="15">
      <c r="A2" s="116"/>
      <c r="B2" s="117"/>
      <c r="C2" s="118"/>
      <c r="D2" s="67"/>
      <c r="G2" s="119" t="s">
        <v>180</v>
      </c>
    </row>
    <row customHeight="1" ht="39">
      <c r="A3" s="120" t="str">
        <f>"2025"&amp;"年“三公”经费支出预算表"</f>
        <v>2025年“三公”经费支出预算表</v>
      </c>
      <c r="B3" s="121"/>
      <c r="C3" s="121"/>
      <c r="D3" s="121"/>
      <c r="E3" s="121"/>
      <c r="F3" s="121"/>
      <c r="G3" s="121"/>
    </row>
    <row customHeight="1" ht="18.75">
      <c r="A4" s="12" t="str">
        <f>"单位名称："&amp;"双江拉祜族佤族布朗族傣族自治县忙糯中学"</f>
        <v>单位名称：双江拉祜族佤族布朗族傣族自治县忙糯中学</v>
      </c>
      <c r="B4" s="117"/>
      <c r="C4" s="118"/>
      <c r="D4" s="67"/>
      <c r="E4" s="68"/>
      <c r="G4" s="119" t="s">
        <v>182</v>
      </c>
    </row>
    <row customHeight="1" ht="18.75">
      <c r="A5" s="70" t="s">
        <v>183</v>
      </c>
      <c r="B5" s="70" t="s">
        <v>184</v>
      </c>
      <c r="C5" s="16" t="s">
        <v>185</v>
      </c>
      <c r="D5" s="14" t="s">
        <v>186</v>
      </c>
      <c r="E5" s="73"/>
      <c r="F5" s="15"/>
      <c r="G5" s="16" t="s">
        <v>187</v>
      </c>
    </row>
    <row customHeight="1" ht="18.75">
      <c r="A6" s="122"/>
      <c r="B6" s="123"/>
      <c r="C6" s="18"/>
      <c r="D6" s="75" t="s">
        <v>62</v>
      </c>
      <c r="E6" s="75" t="s">
        <v>188</v>
      </c>
      <c r="F6" s="75" t="s">
        <v>189</v>
      </c>
      <c r="G6" s="18"/>
    </row>
    <row customHeight="1" ht="18.75">
      <c r="A7" s="124" t="s">
        <v>60</v>
      </c>
      <c r="B7" s="125">
        <v>1</v>
      </c>
      <c r="C7" s="126">
        <v>2</v>
      </c>
      <c r="D7" s="127">
        <v>3</v>
      </c>
      <c r="E7" s="127">
        <v>4</v>
      </c>
      <c r="F7" s="127">
        <v>5</v>
      </c>
      <c r="G7" s="126">
        <v>6</v>
      </c>
    </row>
    <row customHeight="1" ht="18.75">
      <c r="A8" s="124" t="s">
        <v>60</v>
      </c>
      <c r="B8" s="128"/>
      <c r="C8" s="128"/>
      <c r="D8" s="128"/>
      <c r="E8" s="128"/>
      <c r="F8" s="128"/>
      <c r="G8" s="128"/>
    </row>
    <row customHeight="1" ht="18.75">
      <c r="A9" s="129" t="s">
        <v>190</v>
      </c>
      <c r="B9" s="128"/>
      <c r="C9" s="128"/>
      <c r="D9" s="128"/>
      <c r="E9" s="128"/>
      <c r="F9" s="128"/>
      <c r="G9" s="128"/>
    </row>
    <row customHeight="1" ht="18.75">
      <c r="A10" s="129" t="s">
        <v>191</v>
      </c>
      <c r="B10" s="128"/>
      <c r="C10" s="128"/>
      <c r="D10" s="128"/>
      <c r="E10" s="128"/>
      <c r="F10" s="128"/>
      <c r="G10" s="128"/>
    </row>
    <row customHeight="1" ht="18.75">
      <c r="A11" s="129" t="s">
        <v>192</v>
      </c>
      <c r="B11" s="128"/>
      <c r="C11" s="128"/>
      <c r="D11" s="128"/>
      <c r="E11" s="128"/>
      <c r="F11" s="128"/>
      <c r="G11" s="128"/>
    </row>
    <row customHeight="1" ht="18.75">
      <c r="A12" s="129" t="s">
        <v>193</v>
      </c>
      <c r="B12" s="128"/>
      <c r="C12" s="128"/>
      <c r="D12" s="128"/>
      <c r="E12" s="128"/>
      <c r="F12" s="128"/>
      <c r="G12" s="128"/>
    </row>
  </sheetData>
  <mergeCells count="7">
    <mergeCell ref="A3:G3"/>
    <mergeCell ref="A4:D4"/>
    <mergeCell ref="C5:C6"/>
    <mergeCell ref="D5:F5"/>
    <mergeCell ref="G5:G6"/>
    <mergeCell ref="B5:B6"/>
    <mergeCell ref="A5:A7"/>
  </mergeCells>
  <printOptions horizontalCentered="1"/>
  <pageMargins left="0.39" right="0.39" top="0.58" bottom="0.58" header="0.51" footer="0.51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F383A48-854D-7FCC-6F49-BBE7DC9DEDD5}" mc:Ignorable="x14ac xr xr2 xr3">
  <sheetPr>
    <outlinePr summaryRight="0" summaryBelow="0"/>
    <pageSetUpPr fitToPage="1"/>
  </sheetPr>
  <dimension ref="A1:W40"/>
  <sheetViews>
    <sheetView topLeftCell="A1" showZeros="0" workbookViewId="0" tabSelected="1">
      <pane ySplit="1" topLeftCell="A4" activePane="bottomLeft" state="frozen"/>
      <selection pane="bottomLeft" activeCell="A1" sqref="A1 A1 A1 A1 A1 A1 A1 A1 A1 A1 A1 A1 A1 A1 A1 A1 A1 A1 A1 A1 A1 A1 A1"/>
    </sheetView>
  </sheetViews>
  <sheetFormatPr defaultColWidth="9.140625" customHeight="1" defaultRowHeight="14.25"/>
  <cols>
    <col min="1" max="1" width="32.8515625" customWidth="1"/>
    <col min="2" max="2" width="25.421875" customWidth="1"/>
    <col min="3" max="3" width="26.57421875" customWidth="1"/>
    <col min="4" max="4" width="10.140625" customWidth="1"/>
    <col min="5" max="5" width="28.59375" customWidth="1"/>
    <col min="6" max="6" width="10.28125" customWidth="1"/>
    <col min="7" max="7" width="23.00390625" customWidth="1"/>
    <col min="8" max="21" width="19.8515625" customWidth="1"/>
    <col min="22" max="23" width="20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5">
      <c r="B2" s="130"/>
      <c r="D2" s="131"/>
      <c r="E2" s="131"/>
      <c r="F2" s="131"/>
      <c r="G2" s="131"/>
      <c r="H2" s="34"/>
      <c r="I2" s="34"/>
      <c r="J2" s="34"/>
      <c r="K2" s="34"/>
      <c r="L2" s="34"/>
      <c r="M2" s="34"/>
      <c r="N2" s="68"/>
      <c r="O2" s="68"/>
      <c r="P2" s="68"/>
      <c r="Q2" s="34"/>
      <c r="U2" s="130"/>
      <c r="W2" s="35" t="s">
        <v>194</v>
      </c>
    </row>
    <row customHeight="1" ht="39.75">
      <c r="A3" s="36" t="str">
        <f>"2025"&amp;"年部门基本支出预算表"</f>
        <v>2025年部门基本支出预算表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32"/>
      <c r="O3" s="132"/>
      <c r="P3" s="132"/>
      <c r="Q3" s="121"/>
      <c r="R3" s="121"/>
      <c r="S3" s="121"/>
      <c r="T3" s="121"/>
      <c r="U3" s="121"/>
      <c r="V3" s="121"/>
      <c r="W3" s="121"/>
    </row>
    <row customHeight="1" ht="18.75">
      <c r="A4" s="87" t="str">
        <f>"单位名称："&amp;"双江拉祜族佤族布朗族傣族自治县忙糯中学"</f>
        <v>单位名称：双江拉祜族佤族布朗族傣族自治县忙糯中学</v>
      </c>
      <c r="B4" s="133"/>
      <c r="C4" s="133"/>
      <c r="D4" s="133"/>
      <c r="E4" s="133"/>
      <c r="F4" s="133"/>
      <c r="G4" s="133"/>
      <c r="H4" s="40"/>
      <c r="I4" s="40"/>
      <c r="J4" s="40"/>
      <c r="K4" s="40"/>
      <c r="L4" s="40"/>
      <c r="M4" s="40"/>
      <c r="N4" s="39"/>
      <c r="O4" s="39"/>
      <c r="P4" s="39"/>
      <c r="Q4" s="40"/>
      <c r="U4" s="130"/>
      <c r="W4" s="35" t="s">
        <v>182</v>
      </c>
    </row>
    <row customHeight="1" ht="18">
      <c r="A5" s="70" t="s">
        <v>196</v>
      </c>
      <c r="B5" s="70" t="s">
        <v>197</v>
      </c>
      <c r="C5" s="70" t="s">
        <v>198</v>
      </c>
      <c r="D5" s="70" t="s">
        <v>199</v>
      </c>
      <c r="E5" s="70" t="s">
        <v>200</v>
      </c>
      <c r="F5" s="70" t="s">
        <v>201</v>
      </c>
      <c r="G5" s="70" t="s">
        <v>202</v>
      </c>
      <c r="H5" s="105" t="s">
        <v>203</v>
      </c>
      <c r="I5" s="134" t="s">
        <v>203</v>
      </c>
      <c r="J5" s="134"/>
      <c r="K5" s="134"/>
      <c r="L5" s="134"/>
      <c r="M5" s="134"/>
      <c r="N5" s="73"/>
      <c r="O5" s="73"/>
      <c r="P5" s="73"/>
      <c r="Q5" s="71" t="s">
        <v>66</v>
      </c>
      <c r="R5" s="134" t="s">
        <v>83</v>
      </c>
      <c r="S5" s="134"/>
      <c r="T5" s="134"/>
      <c r="U5" s="134"/>
      <c r="V5" s="134"/>
      <c r="W5" s="135"/>
    </row>
    <row customHeight="1" ht="18">
      <c r="A6" s="136"/>
      <c r="B6" s="137"/>
      <c r="C6" s="136"/>
      <c r="D6" s="136"/>
      <c r="E6" s="136"/>
      <c r="F6" s="136"/>
      <c r="G6" s="136"/>
      <c r="H6" s="104" t="s">
        <v>204</v>
      </c>
      <c r="I6" s="105" t="s">
        <v>63</v>
      </c>
      <c r="J6" s="134"/>
      <c r="K6" s="134"/>
      <c r="L6" s="134"/>
      <c r="M6" s="135"/>
      <c r="N6" s="14" t="s">
        <v>205</v>
      </c>
      <c r="O6" s="73"/>
      <c r="P6" s="15"/>
      <c r="Q6" s="70" t="s">
        <v>66</v>
      </c>
      <c r="R6" s="105" t="s">
        <v>83</v>
      </c>
      <c r="S6" s="71" t="s">
        <v>69</v>
      </c>
      <c r="T6" s="134" t="s">
        <v>83</v>
      </c>
      <c r="U6" s="71" t="s">
        <v>71</v>
      </c>
      <c r="V6" s="71" t="s">
        <v>72</v>
      </c>
      <c r="W6" s="72" t="s">
        <v>73</v>
      </c>
    </row>
    <row customHeight="1" ht="18.75">
      <c r="A7" s="138"/>
      <c r="B7" s="138"/>
      <c r="C7" s="138"/>
      <c r="D7" s="138"/>
      <c r="E7" s="138"/>
      <c r="F7" s="138"/>
      <c r="G7" s="138"/>
      <c r="H7" s="138"/>
      <c r="I7" s="139" t="s">
        <v>206</v>
      </c>
      <c r="J7" s="70" t="s">
        <v>207</v>
      </c>
      <c r="K7" s="70" t="s">
        <v>208</v>
      </c>
      <c r="L7" s="70" t="s">
        <v>209</v>
      </c>
      <c r="M7" s="70" t="s">
        <v>210</v>
      </c>
      <c r="N7" s="70" t="s">
        <v>63</v>
      </c>
      <c r="O7" s="70" t="s">
        <v>64</v>
      </c>
      <c r="P7" s="70" t="s">
        <v>65</v>
      </c>
      <c r="Q7" s="138"/>
      <c r="R7" s="70" t="s">
        <v>62</v>
      </c>
      <c r="S7" s="70" t="s">
        <v>69</v>
      </c>
      <c r="T7" s="70" t="s">
        <v>211</v>
      </c>
      <c r="U7" s="70" t="s">
        <v>71</v>
      </c>
      <c r="V7" s="70" t="s">
        <v>72</v>
      </c>
      <c r="W7" s="70" t="s">
        <v>73</v>
      </c>
    </row>
    <row customHeight="1" ht="37.5">
      <c r="A8" s="140"/>
      <c r="B8" s="140"/>
      <c r="C8" s="140"/>
      <c r="D8" s="140"/>
      <c r="E8" s="140"/>
      <c r="F8" s="140"/>
      <c r="G8" s="140"/>
      <c r="H8" s="140"/>
      <c r="I8" s="76"/>
      <c r="J8" s="122" t="s">
        <v>212</v>
      </c>
      <c r="K8" s="122" t="s">
        <v>208</v>
      </c>
      <c r="L8" s="122" t="s">
        <v>209</v>
      </c>
      <c r="M8" s="122" t="s">
        <v>210</v>
      </c>
      <c r="N8" s="122" t="s">
        <v>208</v>
      </c>
      <c r="O8" s="122" t="s">
        <v>209</v>
      </c>
      <c r="P8" s="122" t="s">
        <v>210</v>
      </c>
      <c r="Q8" s="122" t="s">
        <v>66</v>
      </c>
      <c r="R8" s="122" t="s">
        <v>62</v>
      </c>
      <c r="S8" s="122" t="s">
        <v>69</v>
      </c>
      <c r="T8" s="122" t="s">
        <v>211</v>
      </c>
      <c r="U8" s="122" t="s">
        <v>71</v>
      </c>
      <c r="V8" s="122" t="s">
        <v>72</v>
      </c>
      <c r="W8" s="122" t="s">
        <v>73</v>
      </c>
    </row>
    <row customHeight="1" ht="19.5">
      <c r="A9" s="141">
        <v>1</v>
      </c>
      <c r="B9" s="141">
        <v>2</v>
      </c>
      <c r="C9" s="141">
        <v>3</v>
      </c>
      <c r="D9" s="141">
        <v>4</v>
      </c>
      <c r="E9" s="141">
        <v>5</v>
      </c>
      <c r="F9" s="141">
        <v>6</v>
      </c>
      <c r="G9" s="141">
        <v>7</v>
      </c>
      <c r="H9" s="141">
        <v>8</v>
      </c>
      <c r="I9" s="141">
        <v>9</v>
      </c>
      <c r="J9" s="141">
        <v>10</v>
      </c>
      <c r="K9" s="141">
        <v>11</v>
      </c>
      <c r="L9" s="141">
        <v>12</v>
      </c>
      <c r="M9" s="141">
        <v>13</v>
      </c>
      <c r="N9" s="141">
        <v>14</v>
      </c>
      <c r="O9" s="141">
        <v>15</v>
      </c>
      <c r="P9" s="141">
        <v>16</v>
      </c>
      <c r="Q9" s="141">
        <v>17</v>
      </c>
      <c r="R9" s="141">
        <v>18</v>
      </c>
      <c r="S9" s="141">
        <v>19</v>
      </c>
      <c r="T9" s="141">
        <v>20</v>
      </c>
      <c r="U9" s="141">
        <v>21</v>
      </c>
      <c r="V9" s="141">
        <v>22</v>
      </c>
      <c r="W9" s="141">
        <v>23</v>
      </c>
    </row>
    <row customHeight="1" ht="21">
      <c r="A10" s="19" t="s">
        <v>75</v>
      </c>
      <c r="B10" s="19"/>
      <c r="C10" s="19"/>
      <c r="D10" s="19"/>
      <c r="E10" s="19"/>
      <c r="F10" s="19"/>
      <c r="G10" s="19"/>
      <c r="H10" s="20">
        <v>6542402.32</v>
      </c>
      <c r="I10" s="20">
        <v>6542402.32</v>
      </c>
      <c r="J10" s="20"/>
      <c r="K10" s="20"/>
      <c r="L10" s="20">
        <v>6542402.32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customHeight="1" ht="21">
      <c r="A11" s="142"/>
      <c r="B11" s="143" t="s">
        <v>213</v>
      </c>
      <c r="C11" s="143" t="s">
        <v>214</v>
      </c>
      <c r="D11" s="143" t="s">
        <v>93</v>
      </c>
      <c r="E11" s="143" t="s">
        <v>94</v>
      </c>
      <c r="F11" s="143" t="s">
        <v>215</v>
      </c>
      <c r="G11" s="143" t="s">
        <v>216</v>
      </c>
      <c r="H11" s="20">
        <v>1521036</v>
      </c>
      <c r="I11" s="20">
        <v>1521036</v>
      </c>
      <c r="J11" s="20"/>
      <c r="K11" s="20"/>
      <c r="L11" s="20">
        <v>1521036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customHeight="1" ht="21">
      <c r="A12" s="144"/>
      <c r="B12" s="143" t="s">
        <v>213</v>
      </c>
      <c r="C12" s="143" t="s">
        <v>214</v>
      </c>
      <c r="D12" s="143" t="s">
        <v>93</v>
      </c>
      <c r="E12" s="143" t="s">
        <v>94</v>
      </c>
      <c r="F12" s="143" t="s">
        <v>217</v>
      </c>
      <c r="G12" s="143" t="s">
        <v>218</v>
      </c>
      <c r="H12" s="20">
        <v>234000</v>
      </c>
      <c r="I12" s="20">
        <v>234000</v>
      </c>
      <c r="J12" s="20"/>
      <c r="K12" s="20"/>
      <c r="L12" s="20">
        <v>234000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customHeight="1" ht="21">
      <c r="A13" s="144"/>
      <c r="B13" s="143" t="s">
        <v>219</v>
      </c>
      <c r="C13" s="143" t="s">
        <v>220</v>
      </c>
      <c r="D13" s="143" t="s">
        <v>93</v>
      </c>
      <c r="E13" s="143" t="s">
        <v>94</v>
      </c>
      <c r="F13" s="143" t="s">
        <v>217</v>
      </c>
      <c r="G13" s="143" t="s">
        <v>218</v>
      </c>
      <c r="H13" s="20">
        <v>234000</v>
      </c>
      <c r="I13" s="20">
        <v>234000</v>
      </c>
      <c r="J13" s="20"/>
      <c r="K13" s="20"/>
      <c r="L13" s="20">
        <v>234000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customHeight="1" ht="21">
      <c r="A14" s="144"/>
      <c r="B14" s="143" t="s">
        <v>213</v>
      </c>
      <c r="C14" s="143" t="s">
        <v>214</v>
      </c>
      <c r="D14" s="143" t="s">
        <v>93</v>
      </c>
      <c r="E14" s="143" t="s">
        <v>94</v>
      </c>
      <c r="F14" s="143" t="s">
        <v>217</v>
      </c>
      <c r="G14" s="143" t="s">
        <v>218</v>
      </c>
      <c r="H14" s="20">
        <v>339072</v>
      </c>
      <c r="I14" s="20">
        <v>339072</v>
      </c>
      <c r="J14" s="20"/>
      <c r="K14" s="20"/>
      <c r="L14" s="20">
        <v>339072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customHeight="1" ht="21">
      <c r="A15" s="144"/>
      <c r="B15" s="143" t="s">
        <v>213</v>
      </c>
      <c r="C15" s="143" t="s">
        <v>214</v>
      </c>
      <c r="D15" s="143" t="s">
        <v>93</v>
      </c>
      <c r="E15" s="143" t="s">
        <v>94</v>
      </c>
      <c r="F15" s="143" t="s">
        <v>221</v>
      </c>
      <c r="G15" s="143" t="s">
        <v>222</v>
      </c>
      <c r="H15" s="20">
        <v>1095768</v>
      </c>
      <c r="I15" s="20">
        <v>1095768</v>
      </c>
      <c r="J15" s="20"/>
      <c r="K15" s="20"/>
      <c r="L15" s="20">
        <v>1095768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customHeight="1" ht="21">
      <c r="A16" s="144"/>
      <c r="B16" s="143" t="s">
        <v>213</v>
      </c>
      <c r="C16" s="143" t="s">
        <v>214</v>
      </c>
      <c r="D16" s="143" t="s">
        <v>93</v>
      </c>
      <c r="E16" s="143" t="s">
        <v>94</v>
      </c>
      <c r="F16" s="143" t="s">
        <v>221</v>
      </c>
      <c r="G16" s="143" t="s">
        <v>222</v>
      </c>
      <c r="H16" s="20">
        <v>508620</v>
      </c>
      <c r="I16" s="20">
        <v>508620</v>
      </c>
      <c r="J16" s="20"/>
      <c r="K16" s="20"/>
      <c r="L16" s="20">
        <v>508620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customHeight="1" ht="21">
      <c r="A17" s="144"/>
      <c r="B17" s="143" t="s">
        <v>223</v>
      </c>
      <c r="C17" s="143" t="s">
        <v>224</v>
      </c>
      <c r="D17" s="143" t="s">
        <v>93</v>
      </c>
      <c r="E17" s="143" t="s">
        <v>94</v>
      </c>
      <c r="F17" s="143" t="s">
        <v>221</v>
      </c>
      <c r="G17" s="143" t="s">
        <v>222</v>
      </c>
      <c r="H17" s="20">
        <v>702000</v>
      </c>
      <c r="I17" s="20">
        <v>702000</v>
      </c>
      <c r="J17" s="20"/>
      <c r="K17" s="20"/>
      <c r="L17" s="20">
        <v>702000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customHeight="1" ht="21">
      <c r="A18" s="144"/>
      <c r="B18" s="143" t="s">
        <v>225</v>
      </c>
      <c r="C18" s="143" t="s">
        <v>226</v>
      </c>
      <c r="D18" s="143" t="s">
        <v>101</v>
      </c>
      <c r="E18" s="143" t="s">
        <v>102</v>
      </c>
      <c r="F18" s="143" t="s">
        <v>227</v>
      </c>
      <c r="G18" s="143" t="s">
        <v>228</v>
      </c>
      <c r="H18" s="20">
        <v>554319.36</v>
      </c>
      <c r="I18" s="20">
        <v>554319.36</v>
      </c>
      <c r="J18" s="20"/>
      <c r="K18" s="20"/>
      <c r="L18" s="20">
        <v>554319.36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customHeight="1" ht="21">
      <c r="A19" s="144"/>
      <c r="B19" s="143" t="s">
        <v>225</v>
      </c>
      <c r="C19" s="143" t="s">
        <v>226</v>
      </c>
      <c r="D19" s="143" t="s">
        <v>229</v>
      </c>
      <c r="E19" s="143" t="s">
        <v>230</v>
      </c>
      <c r="F19" s="143" t="s">
        <v>231</v>
      </c>
      <c r="G19" s="143" t="s">
        <v>232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customHeight="1" ht="21">
      <c r="A20" s="144"/>
      <c r="B20" s="143" t="s">
        <v>225</v>
      </c>
      <c r="C20" s="143" t="s">
        <v>226</v>
      </c>
      <c r="D20" s="143" t="s">
        <v>118</v>
      </c>
      <c r="E20" s="143" t="s">
        <v>119</v>
      </c>
      <c r="F20" s="143" t="s">
        <v>233</v>
      </c>
      <c r="G20" s="143" t="s">
        <v>234</v>
      </c>
      <c r="H20" s="20">
        <v>245979.22</v>
      </c>
      <c r="I20" s="20">
        <v>245979.22</v>
      </c>
      <c r="J20" s="20"/>
      <c r="K20" s="20"/>
      <c r="L20" s="20">
        <v>245979.22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customHeight="1" ht="21">
      <c r="A21" s="144"/>
      <c r="B21" s="143" t="s">
        <v>225</v>
      </c>
      <c r="C21" s="143" t="s">
        <v>226</v>
      </c>
      <c r="D21" s="143" t="s">
        <v>235</v>
      </c>
      <c r="E21" s="143" t="s">
        <v>236</v>
      </c>
      <c r="F21" s="143" t="s">
        <v>233</v>
      </c>
      <c r="G21" s="143" t="s">
        <v>234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customHeight="1" ht="21">
      <c r="A22" s="144"/>
      <c r="B22" s="143" t="s">
        <v>225</v>
      </c>
      <c r="C22" s="143" t="s">
        <v>226</v>
      </c>
      <c r="D22" s="143" t="s">
        <v>120</v>
      </c>
      <c r="E22" s="143" t="s">
        <v>121</v>
      </c>
      <c r="F22" s="143" t="s">
        <v>237</v>
      </c>
      <c r="G22" s="143" t="s">
        <v>238</v>
      </c>
      <c r="H22" s="20">
        <v>10920</v>
      </c>
      <c r="I22" s="20">
        <v>10920</v>
      </c>
      <c r="J22" s="20"/>
      <c r="K22" s="20"/>
      <c r="L22" s="20">
        <v>10920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customHeight="1" ht="21">
      <c r="A23" s="144"/>
      <c r="B23" s="143" t="s">
        <v>225</v>
      </c>
      <c r="C23" s="143" t="s">
        <v>226</v>
      </c>
      <c r="D23" s="143" t="s">
        <v>120</v>
      </c>
      <c r="E23" s="143" t="s">
        <v>121</v>
      </c>
      <c r="F23" s="143" t="s">
        <v>237</v>
      </c>
      <c r="G23" s="143" t="s">
        <v>238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customHeight="1" ht="21">
      <c r="A24" s="144"/>
      <c r="B24" s="143" t="s">
        <v>225</v>
      </c>
      <c r="C24" s="143" t="s">
        <v>226</v>
      </c>
      <c r="D24" s="143" t="s">
        <v>113</v>
      </c>
      <c r="E24" s="143" t="s">
        <v>112</v>
      </c>
      <c r="F24" s="143" t="s">
        <v>239</v>
      </c>
      <c r="G24" s="143" t="s">
        <v>240</v>
      </c>
      <c r="H24" s="20">
        <v>24251.47</v>
      </c>
      <c r="I24" s="20">
        <v>24251.47</v>
      </c>
      <c r="J24" s="20"/>
      <c r="K24" s="20"/>
      <c r="L24" s="20">
        <v>24251.47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customHeight="1" ht="21">
      <c r="A25" s="144"/>
      <c r="B25" s="143" t="s">
        <v>225</v>
      </c>
      <c r="C25" s="143" t="s">
        <v>226</v>
      </c>
      <c r="D25" s="143" t="s">
        <v>122</v>
      </c>
      <c r="E25" s="143" t="s">
        <v>123</v>
      </c>
      <c r="F25" s="143" t="s">
        <v>239</v>
      </c>
      <c r="G25" s="143" t="s">
        <v>240</v>
      </c>
      <c r="H25" s="20">
        <v>8892</v>
      </c>
      <c r="I25" s="20">
        <v>8892</v>
      </c>
      <c r="J25" s="20"/>
      <c r="K25" s="20"/>
      <c r="L25" s="20">
        <v>8892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customHeight="1" ht="21">
      <c r="A26" s="144"/>
      <c r="B26" s="143" t="s">
        <v>225</v>
      </c>
      <c r="C26" s="143" t="s">
        <v>226</v>
      </c>
      <c r="D26" s="143" t="s">
        <v>122</v>
      </c>
      <c r="E26" s="143" t="s">
        <v>123</v>
      </c>
      <c r="F26" s="143" t="s">
        <v>239</v>
      </c>
      <c r="G26" s="143" t="s">
        <v>240</v>
      </c>
      <c r="H26" s="20">
        <v>1848</v>
      </c>
      <c r="I26" s="20">
        <v>1848</v>
      </c>
      <c r="J26" s="20"/>
      <c r="K26" s="20"/>
      <c r="L26" s="20">
        <v>1848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customHeight="1" ht="21">
      <c r="A27" s="144"/>
      <c r="B27" s="143" t="s">
        <v>225</v>
      </c>
      <c r="C27" s="143" t="s">
        <v>226</v>
      </c>
      <c r="D27" s="143" t="s">
        <v>122</v>
      </c>
      <c r="E27" s="143" t="s">
        <v>123</v>
      </c>
      <c r="F27" s="143" t="s">
        <v>239</v>
      </c>
      <c r="G27" s="143" t="s">
        <v>240</v>
      </c>
      <c r="H27" s="20">
        <v>6928.99</v>
      </c>
      <c r="I27" s="20">
        <v>6928.99</v>
      </c>
      <c r="J27" s="20"/>
      <c r="K27" s="20"/>
      <c r="L27" s="20">
        <v>6928.99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customHeight="1" ht="21">
      <c r="A28" s="144"/>
      <c r="B28" s="143" t="s">
        <v>241</v>
      </c>
      <c r="C28" s="143" t="s">
        <v>129</v>
      </c>
      <c r="D28" s="143" t="s">
        <v>128</v>
      </c>
      <c r="E28" s="143" t="s">
        <v>129</v>
      </c>
      <c r="F28" s="143" t="s">
        <v>242</v>
      </c>
      <c r="G28" s="143" t="s">
        <v>129</v>
      </c>
      <c r="H28" s="20">
        <v>415739.52</v>
      </c>
      <c r="I28" s="20">
        <v>415739.52</v>
      </c>
      <c r="J28" s="20"/>
      <c r="K28" s="20"/>
      <c r="L28" s="20">
        <v>415739.52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customHeight="1" ht="21">
      <c r="A29" s="144"/>
      <c r="B29" s="143" t="s">
        <v>243</v>
      </c>
      <c r="C29" s="143" t="s">
        <v>244</v>
      </c>
      <c r="D29" s="143" t="s">
        <v>93</v>
      </c>
      <c r="E29" s="143" t="s">
        <v>94</v>
      </c>
      <c r="F29" s="143" t="s">
        <v>245</v>
      </c>
      <c r="G29" s="143" t="s">
        <v>246</v>
      </c>
      <c r="H29" s="20">
        <v>264000</v>
      </c>
      <c r="I29" s="20">
        <v>264000</v>
      </c>
      <c r="J29" s="20"/>
      <c r="K29" s="20"/>
      <c r="L29" s="20">
        <v>264000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customHeight="1" ht="21">
      <c r="A30" s="144"/>
      <c r="B30" s="143" t="s">
        <v>243</v>
      </c>
      <c r="C30" s="143" t="s">
        <v>244</v>
      </c>
      <c r="D30" s="143" t="s">
        <v>93</v>
      </c>
      <c r="E30" s="143" t="s">
        <v>94</v>
      </c>
      <c r="F30" s="143" t="s">
        <v>245</v>
      </c>
      <c r="G30" s="143" t="s">
        <v>246</v>
      </c>
      <c r="H30" s="20">
        <v>5280</v>
      </c>
      <c r="I30" s="20">
        <v>5280</v>
      </c>
      <c r="J30" s="20"/>
      <c r="K30" s="20"/>
      <c r="L30" s="20">
        <v>5280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customHeight="1" ht="21">
      <c r="A31" s="144"/>
      <c r="B31" s="143" t="s">
        <v>243</v>
      </c>
      <c r="C31" s="143" t="s">
        <v>244</v>
      </c>
      <c r="D31" s="143" t="s">
        <v>93</v>
      </c>
      <c r="E31" s="143" t="s">
        <v>94</v>
      </c>
      <c r="F31" s="143" t="s">
        <v>245</v>
      </c>
      <c r="G31" s="143" t="s">
        <v>246</v>
      </c>
      <c r="H31" s="20">
        <v>39600</v>
      </c>
      <c r="I31" s="20">
        <v>39600</v>
      </c>
      <c r="J31" s="20"/>
      <c r="K31" s="20"/>
      <c r="L31" s="20">
        <v>39600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customHeight="1" ht="21">
      <c r="A32" s="144"/>
      <c r="B32" s="143" t="s">
        <v>243</v>
      </c>
      <c r="C32" s="143" t="s">
        <v>244</v>
      </c>
      <c r="D32" s="143" t="s">
        <v>93</v>
      </c>
      <c r="E32" s="143" t="s">
        <v>94</v>
      </c>
      <c r="F32" s="143" t="s">
        <v>245</v>
      </c>
      <c r="G32" s="143" t="s">
        <v>246</v>
      </c>
      <c r="H32" s="20">
        <v>15840</v>
      </c>
      <c r="I32" s="20">
        <v>15840</v>
      </c>
      <c r="J32" s="20"/>
      <c r="K32" s="20"/>
      <c r="L32" s="20">
        <v>15840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customHeight="1" ht="21">
      <c r="A33" s="144"/>
      <c r="B33" s="143" t="s">
        <v>247</v>
      </c>
      <c r="C33" s="143" t="s">
        <v>248</v>
      </c>
      <c r="D33" s="143" t="s">
        <v>99</v>
      </c>
      <c r="E33" s="143" t="s">
        <v>100</v>
      </c>
      <c r="F33" s="143" t="s">
        <v>249</v>
      </c>
      <c r="G33" s="143" t="s">
        <v>250</v>
      </c>
      <c r="H33" s="20">
        <v>2800</v>
      </c>
      <c r="I33" s="20">
        <v>2800</v>
      </c>
      <c r="J33" s="20"/>
      <c r="K33" s="20"/>
      <c r="L33" s="20">
        <v>2800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customHeight="1" ht="21">
      <c r="A34" s="144"/>
      <c r="B34" s="143" t="s">
        <v>251</v>
      </c>
      <c r="C34" s="143" t="s">
        <v>252</v>
      </c>
      <c r="D34" s="143" t="s">
        <v>93</v>
      </c>
      <c r="E34" s="143" t="s">
        <v>94</v>
      </c>
      <c r="F34" s="143" t="s">
        <v>253</v>
      </c>
      <c r="G34" s="143" t="s">
        <v>254</v>
      </c>
      <c r="H34" s="20">
        <v>20858.04</v>
      </c>
      <c r="I34" s="20">
        <v>20858.04</v>
      </c>
      <c r="J34" s="20"/>
      <c r="K34" s="20"/>
      <c r="L34" s="20">
        <v>20858.04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customHeight="1" ht="21">
      <c r="A35" s="144"/>
      <c r="B35" s="143" t="s">
        <v>255</v>
      </c>
      <c r="C35" s="143" t="s">
        <v>256</v>
      </c>
      <c r="D35" s="143" t="s">
        <v>93</v>
      </c>
      <c r="E35" s="143" t="s">
        <v>94</v>
      </c>
      <c r="F35" s="143" t="s">
        <v>257</v>
      </c>
      <c r="G35" s="143" t="s">
        <v>256</v>
      </c>
      <c r="H35" s="20">
        <v>30420.72</v>
      </c>
      <c r="I35" s="20">
        <v>30420.72</v>
      </c>
      <c r="J35" s="20"/>
      <c r="K35" s="20"/>
      <c r="L35" s="20">
        <v>30420.72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customHeight="1" ht="21">
      <c r="A36" s="144"/>
      <c r="B36" s="143" t="s">
        <v>258</v>
      </c>
      <c r="C36" s="143" t="s">
        <v>259</v>
      </c>
      <c r="D36" s="143" t="s">
        <v>109</v>
      </c>
      <c r="E36" s="143" t="s">
        <v>110</v>
      </c>
      <c r="F36" s="143" t="s">
        <v>249</v>
      </c>
      <c r="G36" s="143" t="s">
        <v>250</v>
      </c>
      <c r="H36" s="20">
        <v>63453</v>
      </c>
      <c r="I36" s="20">
        <v>63453</v>
      </c>
      <c r="J36" s="20"/>
      <c r="K36" s="20"/>
      <c r="L36" s="20">
        <v>63453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customHeight="1" ht="21">
      <c r="A37" s="144"/>
      <c r="B37" s="143" t="s">
        <v>260</v>
      </c>
      <c r="C37" s="143" t="s">
        <v>261</v>
      </c>
      <c r="D37" s="143" t="s">
        <v>99</v>
      </c>
      <c r="E37" s="143" t="s">
        <v>100</v>
      </c>
      <c r="F37" s="143" t="s">
        <v>262</v>
      </c>
      <c r="G37" s="143" t="s">
        <v>263</v>
      </c>
      <c r="H37" s="20">
        <v>600</v>
      </c>
      <c r="I37" s="20">
        <v>600</v>
      </c>
      <c r="J37" s="20"/>
      <c r="K37" s="20"/>
      <c r="L37" s="20">
        <v>600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customHeight="1" ht="21">
      <c r="A38" s="144"/>
      <c r="B38" s="143" t="s">
        <v>260</v>
      </c>
      <c r="C38" s="143" t="s">
        <v>261</v>
      </c>
      <c r="D38" s="143" t="s">
        <v>99</v>
      </c>
      <c r="E38" s="143" t="s">
        <v>100</v>
      </c>
      <c r="F38" s="143" t="s">
        <v>262</v>
      </c>
      <c r="G38" s="143" t="s">
        <v>263</v>
      </c>
      <c r="H38" s="20">
        <v>184800</v>
      </c>
      <c r="I38" s="20">
        <v>184800</v>
      </c>
      <c r="J38" s="20"/>
      <c r="K38" s="20"/>
      <c r="L38" s="20">
        <v>184800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customHeight="1" ht="21">
      <c r="A39" s="144"/>
      <c r="B39" s="143" t="s">
        <v>264</v>
      </c>
      <c r="C39" s="143" t="s">
        <v>265</v>
      </c>
      <c r="D39" s="143" t="s">
        <v>105</v>
      </c>
      <c r="E39" s="143" t="s">
        <v>106</v>
      </c>
      <c r="F39" s="143" t="s">
        <v>266</v>
      </c>
      <c r="G39" s="143" t="s">
        <v>267</v>
      </c>
      <c r="H39" s="20">
        <v>11376</v>
      </c>
      <c r="I39" s="20">
        <v>11376</v>
      </c>
      <c r="J39" s="20"/>
      <c r="K39" s="20"/>
      <c r="L39" s="20">
        <v>11376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customHeight="1" ht="21">
      <c r="A40" s="145" t="s">
        <v>130</v>
      </c>
      <c r="B40" s="146"/>
      <c r="C40" s="146"/>
      <c r="D40" s="146"/>
      <c r="E40" s="146"/>
      <c r="F40" s="146"/>
      <c r="G40" s="147"/>
      <c r="H40" s="20">
        <v>6542402.32</v>
      </c>
      <c r="I40" s="20">
        <v>6542402.32</v>
      </c>
      <c r="J40" s="20"/>
      <c r="K40" s="20"/>
      <c r="L40" s="20">
        <v>6542402.32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</sheetData>
  <mergeCells count="30">
    <mergeCell ref="A3:W3"/>
    <mergeCell ref="A4:G4"/>
    <mergeCell ref="A5:A8"/>
    <mergeCell ref="B5:B8"/>
    <mergeCell ref="C5:C8"/>
    <mergeCell ref="D5:D8"/>
    <mergeCell ref="E5:E8"/>
    <mergeCell ref="F5:F8"/>
    <mergeCell ref="G5:G8"/>
    <mergeCell ref="I6:M6"/>
    <mergeCell ref="Q6:Q8"/>
    <mergeCell ref="R6:W6"/>
    <mergeCell ref="V7:V8"/>
    <mergeCell ref="W7:W8"/>
    <mergeCell ref="A40:G40"/>
    <mergeCell ref="H5:W5"/>
    <mergeCell ref="H6:H8"/>
    <mergeCell ref="J7:J8"/>
    <mergeCell ref="K7:K8"/>
    <mergeCell ref="L7:L8"/>
    <mergeCell ref="M7:M8"/>
    <mergeCell ref="R7:R8"/>
    <mergeCell ref="N7:N8"/>
    <mergeCell ref="O7:O8"/>
    <mergeCell ref="P7:P8"/>
    <mergeCell ref="N6:P6"/>
    <mergeCell ref="S7:S8"/>
    <mergeCell ref="T7:T8"/>
    <mergeCell ref="U7:U8"/>
    <mergeCell ref="I7:I8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DDC31D1-0123-BE82-DB77-51E8FFD72BD3}" mc:Ignorable="x14ac xr xr2 xr3">
  <sheetPr>
    <outlinePr summaryRight="0" summaryBelow="0"/>
    <pageSetUpPr fitToPage="1"/>
  </sheetPr>
  <dimension ref="A1:W33"/>
  <sheetViews>
    <sheetView topLeftCell="A1" showZeros="0" workbookViewId="0" tabSelected="1">
      <pane ySplit="1" topLeftCell="A10" activePane="bottomLeft" state="frozen"/>
      <selection pane="bottomLeft" activeCell="A1" sqref="A1"/>
    </sheetView>
  </sheetViews>
  <sheetFormatPr defaultColWidth="9.140625" customHeight="1" defaultRowHeight="14.25"/>
  <cols>
    <col min="1" max="1" width="12.421875" customWidth="1"/>
    <col min="2" max="2" width="30.4414062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21" width="19.140625" customWidth="1"/>
    <col min="22" max="23" width="19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5">
      <c r="A2" s="61"/>
      <c r="B2" s="148"/>
      <c r="C2" s="61"/>
      <c r="D2" s="61"/>
      <c r="E2" s="149"/>
      <c r="F2" s="149"/>
      <c r="G2" s="149"/>
      <c r="H2" s="149"/>
      <c r="I2" s="148"/>
      <c r="J2" s="148"/>
      <c r="K2" s="148"/>
      <c r="L2" s="148"/>
      <c r="M2" s="148"/>
      <c r="N2" s="148"/>
      <c r="O2" s="148"/>
      <c r="P2" s="148"/>
      <c r="Q2" s="148"/>
      <c r="R2" s="61"/>
      <c r="S2" s="61"/>
      <c r="T2" s="61"/>
      <c r="U2" s="148"/>
      <c r="V2" s="61"/>
      <c r="W2" s="9" t="s">
        <v>268</v>
      </c>
    </row>
    <row customHeight="1" ht="41.25">
      <c r="A3" s="10" t="str">
        <f>"2025"&amp;"年部门项目支出预算表"</f>
        <v>2025年部门项目支出预算表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</row>
    <row customHeight="1" ht="18.75">
      <c r="A4" s="150" t="str">
        <f>"单位名称："&amp;"双江拉祜族佤族布朗族傣族自治县忙糯中学"</f>
        <v>单位名称：双江拉祜族佤族布朗族傣族自治县忙糯中学</v>
      </c>
      <c r="B4" s="151"/>
      <c r="C4" s="151"/>
      <c r="D4" s="151"/>
      <c r="E4" s="151"/>
      <c r="F4" s="151"/>
      <c r="G4" s="151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61"/>
      <c r="S4" s="61"/>
      <c r="T4" s="61"/>
      <c r="U4" s="148"/>
      <c r="V4" s="61"/>
      <c r="W4" s="9" t="s">
        <v>182</v>
      </c>
    </row>
    <row customHeight="1" ht="18.75">
      <c r="A5" s="70" t="s">
        <v>270</v>
      </c>
      <c r="B5" s="153" t="s">
        <v>197</v>
      </c>
      <c r="C5" s="70" t="s">
        <v>198</v>
      </c>
      <c r="D5" s="70" t="s">
        <v>271</v>
      </c>
      <c r="E5" s="153" t="s">
        <v>199</v>
      </c>
      <c r="F5" s="153" t="s">
        <v>200</v>
      </c>
      <c r="G5" s="153" t="s">
        <v>272</v>
      </c>
      <c r="H5" s="153" t="s">
        <v>273</v>
      </c>
      <c r="I5" s="16" t="s">
        <v>60</v>
      </c>
      <c r="J5" s="14" t="s">
        <v>274</v>
      </c>
      <c r="K5" s="73"/>
      <c r="L5" s="73"/>
      <c r="M5" s="15"/>
      <c r="N5" s="14" t="s">
        <v>205</v>
      </c>
      <c r="O5" s="73"/>
      <c r="P5" s="15"/>
      <c r="Q5" s="153" t="s">
        <v>66</v>
      </c>
      <c r="R5" s="14" t="s">
        <v>83</v>
      </c>
      <c r="S5" s="73"/>
      <c r="T5" s="73"/>
      <c r="U5" s="73"/>
      <c r="V5" s="73"/>
      <c r="W5" s="15"/>
    </row>
    <row customHeight="1" ht="18.75">
      <c r="A6" s="136"/>
      <c r="B6" s="138"/>
      <c r="C6" s="136"/>
      <c r="D6" s="136"/>
      <c r="E6" s="154"/>
      <c r="F6" s="154"/>
      <c r="G6" s="154"/>
      <c r="H6" s="154"/>
      <c r="I6" s="138"/>
      <c r="J6" s="155" t="s">
        <v>63</v>
      </c>
      <c r="K6" s="106"/>
      <c r="L6" s="153" t="s">
        <v>64</v>
      </c>
      <c r="M6" s="153" t="s">
        <v>65</v>
      </c>
      <c r="N6" s="153" t="s">
        <v>63</v>
      </c>
      <c r="O6" s="153" t="s">
        <v>64</v>
      </c>
      <c r="P6" s="153" t="s">
        <v>65</v>
      </c>
      <c r="Q6" s="154"/>
      <c r="R6" s="153" t="s">
        <v>62</v>
      </c>
      <c r="S6" s="70" t="s">
        <v>69</v>
      </c>
      <c r="T6" s="70" t="s">
        <v>211</v>
      </c>
      <c r="U6" s="70" t="s">
        <v>71</v>
      </c>
      <c r="V6" s="70" t="s">
        <v>72</v>
      </c>
      <c r="W6" s="70" t="s">
        <v>73</v>
      </c>
    </row>
    <row customHeight="1" ht="18.75">
      <c r="A7" s="138"/>
      <c r="B7" s="138"/>
      <c r="C7" s="138"/>
      <c r="D7" s="138"/>
      <c r="E7" s="138"/>
      <c r="F7" s="138"/>
      <c r="G7" s="138"/>
      <c r="H7" s="138"/>
      <c r="I7" s="138"/>
      <c r="J7" s="156" t="s">
        <v>62</v>
      </c>
      <c r="K7" s="108"/>
      <c r="L7" s="138"/>
      <c r="M7" s="138"/>
      <c r="N7" s="138"/>
      <c r="O7" s="138"/>
      <c r="P7" s="138"/>
      <c r="Q7" s="138"/>
      <c r="R7" s="138"/>
      <c r="S7" s="137"/>
      <c r="T7" s="137"/>
      <c r="U7" s="137"/>
      <c r="V7" s="137"/>
      <c r="W7" s="137"/>
    </row>
    <row customHeight="1" ht="18.75">
      <c r="A8" s="122"/>
      <c r="B8" s="18"/>
      <c r="C8" s="122"/>
      <c r="D8" s="122"/>
      <c r="E8" s="74"/>
      <c r="F8" s="74"/>
      <c r="G8" s="74"/>
      <c r="H8" s="74"/>
      <c r="I8" s="18"/>
      <c r="J8" s="77" t="s">
        <v>62</v>
      </c>
      <c r="K8" s="77" t="s">
        <v>275</v>
      </c>
      <c r="L8" s="74"/>
      <c r="M8" s="74"/>
      <c r="N8" s="74"/>
      <c r="O8" s="74"/>
      <c r="P8" s="74"/>
      <c r="Q8" s="74"/>
      <c r="R8" s="74"/>
      <c r="S8" s="74"/>
      <c r="T8" s="74"/>
      <c r="U8" s="18"/>
      <c r="V8" s="74"/>
      <c r="W8" s="74"/>
    </row>
    <row customHeight="1" ht="18.75">
      <c r="A9" s="157">
        <v>1</v>
      </c>
      <c r="B9" s="157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57">
        <v>11</v>
      </c>
      <c r="L9" s="157">
        <v>12</v>
      </c>
      <c r="M9" s="157">
        <v>13</v>
      </c>
      <c r="N9" s="157">
        <v>14</v>
      </c>
      <c r="O9" s="157">
        <v>15</v>
      </c>
      <c r="P9" s="157">
        <v>16</v>
      </c>
      <c r="Q9" s="157">
        <v>17</v>
      </c>
      <c r="R9" s="157">
        <v>18</v>
      </c>
      <c r="S9" s="157">
        <v>19</v>
      </c>
      <c r="T9" s="157">
        <v>20</v>
      </c>
      <c r="U9" s="157">
        <v>21</v>
      </c>
      <c r="V9" s="157">
        <v>22</v>
      </c>
      <c r="W9" s="157">
        <v>23</v>
      </c>
    </row>
    <row customHeight="1" ht="18.75">
      <c r="A10" s="143"/>
      <c r="B10" s="143"/>
      <c r="C10" s="143" t="s">
        <v>276</v>
      </c>
      <c r="D10" s="143"/>
      <c r="E10" s="143"/>
      <c r="F10" s="143"/>
      <c r="G10" s="143"/>
      <c r="H10" s="143"/>
      <c r="I10" s="20">
        <v>10000</v>
      </c>
      <c r="J10" s="20">
        <v>10000</v>
      </c>
      <c r="K10" s="20">
        <v>10000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customHeight="1" ht="18.75">
      <c r="A11" s="158" t="s">
        <v>277</v>
      </c>
      <c r="B11" s="158" t="s">
        <v>278</v>
      </c>
      <c r="C11" s="143" t="s">
        <v>276</v>
      </c>
      <c r="D11" s="158" t="s">
        <v>75</v>
      </c>
      <c r="E11" s="158" t="s">
        <v>93</v>
      </c>
      <c r="F11" s="158" t="s">
        <v>94</v>
      </c>
      <c r="G11" s="158" t="s">
        <v>253</v>
      </c>
      <c r="H11" s="158" t="s">
        <v>254</v>
      </c>
      <c r="I11" s="20">
        <v>10000</v>
      </c>
      <c r="J11" s="20">
        <v>10000</v>
      </c>
      <c r="K11" s="20">
        <v>10000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customHeight="1" ht="18.75">
      <c r="A12" s="144"/>
      <c r="B12" s="144"/>
      <c r="C12" s="143" t="s">
        <v>279</v>
      </c>
      <c r="D12" s="144"/>
      <c r="E12" s="144"/>
      <c r="F12" s="144"/>
      <c r="G12" s="144"/>
      <c r="H12" s="144"/>
      <c r="I12" s="20">
        <v>117053</v>
      </c>
      <c r="J12" s="20"/>
      <c r="K12" s="20"/>
      <c r="L12" s="20"/>
      <c r="M12" s="20"/>
      <c r="N12" s="20">
        <v>117053</v>
      </c>
      <c r="O12" s="20"/>
      <c r="P12" s="20"/>
      <c r="Q12" s="20"/>
      <c r="R12" s="20"/>
      <c r="S12" s="20"/>
      <c r="T12" s="20"/>
      <c r="U12" s="20"/>
      <c r="V12" s="20"/>
      <c r="W12" s="20"/>
    </row>
    <row customHeight="1" ht="18.75">
      <c r="A13" s="158" t="s">
        <v>277</v>
      </c>
      <c r="B13" s="158" t="s">
        <v>280</v>
      </c>
      <c r="C13" s="143" t="s">
        <v>279</v>
      </c>
      <c r="D13" s="158" t="s">
        <v>75</v>
      </c>
      <c r="E13" s="158" t="s">
        <v>93</v>
      </c>
      <c r="F13" s="158" t="s">
        <v>94</v>
      </c>
      <c r="G13" s="158" t="s">
        <v>253</v>
      </c>
      <c r="H13" s="158" t="s">
        <v>254</v>
      </c>
      <c r="I13" s="20">
        <v>117053</v>
      </c>
      <c r="J13" s="20"/>
      <c r="K13" s="20"/>
      <c r="L13" s="20"/>
      <c r="M13" s="20"/>
      <c r="N13" s="20">
        <v>117053</v>
      </c>
      <c r="O13" s="20"/>
      <c r="P13" s="20"/>
      <c r="Q13" s="20"/>
      <c r="R13" s="20"/>
      <c r="S13" s="20"/>
      <c r="T13" s="20"/>
      <c r="U13" s="20"/>
      <c r="V13" s="20"/>
      <c r="W13" s="20"/>
    </row>
    <row customHeight="1" ht="18.75">
      <c r="A14" s="144"/>
      <c r="B14" s="144"/>
      <c r="C14" s="143" t="s">
        <v>281</v>
      </c>
      <c r="D14" s="144"/>
      <c r="E14" s="144"/>
      <c r="F14" s="144"/>
      <c r="G14" s="144"/>
      <c r="H14" s="144"/>
      <c r="I14" s="20">
        <v>4500</v>
      </c>
      <c r="J14" s="20"/>
      <c r="K14" s="20"/>
      <c r="L14" s="20"/>
      <c r="M14" s="20"/>
      <c r="N14" s="20">
        <v>4500</v>
      </c>
      <c r="O14" s="20"/>
      <c r="P14" s="20"/>
      <c r="Q14" s="20"/>
      <c r="R14" s="20"/>
      <c r="S14" s="20"/>
      <c r="T14" s="20"/>
      <c r="U14" s="20"/>
      <c r="V14" s="20"/>
      <c r="W14" s="20"/>
    </row>
    <row customHeight="1" ht="18.75">
      <c r="A15" s="158" t="s">
        <v>277</v>
      </c>
      <c r="B15" s="158" t="s">
        <v>282</v>
      </c>
      <c r="C15" s="143" t="s">
        <v>281</v>
      </c>
      <c r="D15" s="158" t="s">
        <v>75</v>
      </c>
      <c r="E15" s="158" t="s">
        <v>93</v>
      </c>
      <c r="F15" s="158" t="s">
        <v>94</v>
      </c>
      <c r="G15" s="158" t="s">
        <v>283</v>
      </c>
      <c r="H15" s="158" t="s">
        <v>284</v>
      </c>
      <c r="I15" s="20">
        <v>4500</v>
      </c>
      <c r="J15" s="20"/>
      <c r="K15" s="20"/>
      <c r="L15" s="20"/>
      <c r="M15" s="20"/>
      <c r="N15" s="20">
        <v>4500</v>
      </c>
      <c r="O15" s="20"/>
      <c r="P15" s="20"/>
      <c r="Q15" s="20"/>
      <c r="R15" s="20"/>
      <c r="S15" s="20"/>
      <c r="T15" s="20"/>
      <c r="U15" s="20"/>
      <c r="V15" s="20"/>
      <c r="W15" s="20"/>
    </row>
    <row customHeight="1" ht="18.75">
      <c r="A16" s="144"/>
      <c r="B16" s="144"/>
      <c r="C16" s="143" t="s">
        <v>285</v>
      </c>
      <c r="D16" s="144"/>
      <c r="E16" s="144"/>
      <c r="F16" s="144"/>
      <c r="G16" s="144"/>
      <c r="H16" s="144"/>
      <c r="I16" s="20">
        <v>3000</v>
      </c>
      <c r="J16" s="20"/>
      <c r="K16" s="20"/>
      <c r="L16" s="20"/>
      <c r="M16" s="20"/>
      <c r="N16" s="20">
        <v>3000</v>
      </c>
      <c r="O16" s="20"/>
      <c r="P16" s="20"/>
      <c r="Q16" s="20"/>
      <c r="R16" s="20"/>
      <c r="S16" s="20"/>
      <c r="T16" s="20"/>
      <c r="U16" s="20"/>
      <c r="V16" s="20"/>
      <c r="W16" s="20"/>
    </row>
    <row customHeight="1" ht="18.75">
      <c r="A17" s="158" t="s">
        <v>277</v>
      </c>
      <c r="B17" s="158" t="s">
        <v>286</v>
      </c>
      <c r="C17" s="143" t="s">
        <v>285</v>
      </c>
      <c r="D17" s="158" t="s">
        <v>75</v>
      </c>
      <c r="E17" s="158" t="s">
        <v>93</v>
      </c>
      <c r="F17" s="158" t="s">
        <v>94</v>
      </c>
      <c r="G17" s="158" t="s">
        <v>283</v>
      </c>
      <c r="H17" s="158" t="s">
        <v>284</v>
      </c>
      <c r="I17" s="20">
        <v>3000</v>
      </c>
      <c r="J17" s="20"/>
      <c r="K17" s="20"/>
      <c r="L17" s="20"/>
      <c r="M17" s="20"/>
      <c r="N17" s="20">
        <v>3000</v>
      </c>
      <c r="O17" s="20"/>
      <c r="P17" s="20"/>
      <c r="Q17" s="20"/>
      <c r="R17" s="20"/>
      <c r="S17" s="20"/>
      <c r="T17" s="20"/>
      <c r="U17" s="20"/>
      <c r="V17" s="20"/>
      <c r="W17" s="20"/>
    </row>
    <row customHeight="1" ht="18.75">
      <c r="A18" s="144"/>
      <c r="B18" s="144"/>
      <c r="C18" s="143" t="s">
        <v>287</v>
      </c>
      <c r="D18" s="144"/>
      <c r="E18" s="144"/>
      <c r="F18" s="144"/>
      <c r="G18" s="144"/>
      <c r="H18" s="144"/>
      <c r="I18" s="20">
        <v>24897</v>
      </c>
      <c r="J18" s="20"/>
      <c r="K18" s="20"/>
      <c r="L18" s="20"/>
      <c r="M18" s="20"/>
      <c r="N18" s="20">
        <v>24897</v>
      </c>
      <c r="O18" s="20"/>
      <c r="P18" s="20"/>
      <c r="Q18" s="20"/>
      <c r="R18" s="20"/>
      <c r="S18" s="20"/>
      <c r="T18" s="20"/>
      <c r="U18" s="20"/>
      <c r="V18" s="20"/>
      <c r="W18" s="20"/>
    </row>
    <row customHeight="1" ht="18.75">
      <c r="A19" s="158" t="s">
        <v>277</v>
      </c>
      <c r="B19" s="158" t="s">
        <v>288</v>
      </c>
      <c r="C19" s="143" t="s">
        <v>287</v>
      </c>
      <c r="D19" s="158" t="s">
        <v>75</v>
      </c>
      <c r="E19" s="158" t="s">
        <v>93</v>
      </c>
      <c r="F19" s="158" t="s">
        <v>94</v>
      </c>
      <c r="G19" s="158" t="s">
        <v>283</v>
      </c>
      <c r="H19" s="158" t="s">
        <v>284</v>
      </c>
      <c r="I19" s="20">
        <v>24897</v>
      </c>
      <c r="J19" s="20"/>
      <c r="K19" s="20"/>
      <c r="L19" s="20"/>
      <c r="M19" s="20"/>
      <c r="N19" s="20">
        <v>24897</v>
      </c>
      <c r="O19" s="20"/>
      <c r="P19" s="20"/>
      <c r="Q19" s="20"/>
      <c r="R19" s="20"/>
      <c r="S19" s="20"/>
      <c r="T19" s="20"/>
      <c r="U19" s="20"/>
      <c r="V19" s="20"/>
      <c r="W19" s="20"/>
    </row>
    <row customHeight="1" ht="18.75">
      <c r="A20" s="144"/>
      <c r="B20" s="144"/>
      <c r="C20" s="143" t="s">
        <v>289</v>
      </c>
      <c r="D20" s="144"/>
      <c r="E20" s="144"/>
      <c r="F20" s="144"/>
      <c r="G20" s="144"/>
      <c r="H20" s="144"/>
      <c r="I20" s="20">
        <v>200000</v>
      </c>
      <c r="J20" s="20"/>
      <c r="K20" s="20"/>
      <c r="L20" s="20"/>
      <c r="M20" s="20"/>
      <c r="N20" s="20"/>
      <c r="O20" s="20"/>
      <c r="P20" s="20"/>
      <c r="Q20" s="20"/>
      <c r="R20" s="20">
        <v>200000</v>
      </c>
      <c r="S20" s="20"/>
      <c r="T20" s="20"/>
      <c r="U20" s="20"/>
      <c r="V20" s="20"/>
      <c r="W20" s="20">
        <v>200000</v>
      </c>
    </row>
    <row customHeight="1" ht="18.75">
      <c r="A21" s="158" t="s">
        <v>290</v>
      </c>
      <c r="B21" s="158" t="s">
        <v>291</v>
      </c>
      <c r="C21" s="143" t="s">
        <v>289</v>
      </c>
      <c r="D21" s="158" t="s">
        <v>75</v>
      </c>
      <c r="E21" s="158" t="s">
        <v>93</v>
      </c>
      <c r="F21" s="158" t="s">
        <v>94</v>
      </c>
      <c r="G21" s="158" t="s">
        <v>292</v>
      </c>
      <c r="H21" s="158" t="s">
        <v>293</v>
      </c>
      <c r="I21" s="20">
        <v>150000</v>
      </c>
      <c r="J21" s="20"/>
      <c r="K21" s="20"/>
      <c r="L21" s="20"/>
      <c r="M21" s="20"/>
      <c r="N21" s="20"/>
      <c r="O21" s="20"/>
      <c r="P21" s="20"/>
      <c r="Q21" s="20"/>
      <c r="R21" s="20">
        <v>150000</v>
      </c>
      <c r="S21" s="20"/>
      <c r="T21" s="20"/>
      <c r="U21" s="20"/>
      <c r="V21" s="20"/>
      <c r="W21" s="20">
        <v>150000</v>
      </c>
    </row>
    <row customHeight="1" ht="18.75">
      <c r="A22" s="158" t="s">
        <v>290</v>
      </c>
      <c r="B22" s="158" t="s">
        <v>291</v>
      </c>
      <c r="C22" s="143" t="s">
        <v>289</v>
      </c>
      <c r="D22" s="158" t="s">
        <v>75</v>
      </c>
      <c r="E22" s="158" t="s">
        <v>93</v>
      </c>
      <c r="F22" s="158" t="s">
        <v>94</v>
      </c>
      <c r="G22" s="158" t="s">
        <v>283</v>
      </c>
      <c r="H22" s="158" t="s">
        <v>284</v>
      </c>
      <c r="I22" s="20">
        <v>50000</v>
      </c>
      <c r="J22" s="20"/>
      <c r="K22" s="20"/>
      <c r="L22" s="20"/>
      <c r="M22" s="20"/>
      <c r="N22" s="20"/>
      <c r="O22" s="20"/>
      <c r="P22" s="20"/>
      <c r="Q22" s="20"/>
      <c r="R22" s="20">
        <v>50000</v>
      </c>
      <c r="S22" s="20"/>
      <c r="T22" s="20"/>
      <c r="U22" s="20"/>
      <c r="V22" s="20"/>
      <c r="W22" s="20">
        <v>50000</v>
      </c>
    </row>
    <row customHeight="1" ht="18.75">
      <c r="A23" s="144"/>
      <c r="B23" s="144"/>
      <c r="C23" s="143" t="s">
        <v>294</v>
      </c>
      <c r="D23" s="144"/>
      <c r="E23" s="144"/>
      <c r="F23" s="144"/>
      <c r="G23" s="144"/>
      <c r="H23" s="144"/>
      <c r="I23" s="20">
        <v>10000</v>
      </c>
      <c r="J23" s="20"/>
      <c r="K23" s="20"/>
      <c r="L23" s="20"/>
      <c r="M23" s="20"/>
      <c r="N23" s="20">
        <v>10000</v>
      </c>
      <c r="O23" s="20"/>
      <c r="P23" s="20"/>
      <c r="Q23" s="20"/>
      <c r="R23" s="20"/>
      <c r="S23" s="20"/>
      <c r="T23" s="20"/>
      <c r="U23" s="20"/>
      <c r="V23" s="20"/>
      <c r="W23" s="20"/>
    </row>
    <row customHeight="1" ht="18.75">
      <c r="A24" s="158" t="s">
        <v>277</v>
      </c>
      <c r="B24" s="158" t="s">
        <v>295</v>
      </c>
      <c r="C24" s="143" t="s">
        <v>294</v>
      </c>
      <c r="D24" s="158" t="s">
        <v>75</v>
      </c>
      <c r="E24" s="158" t="s">
        <v>93</v>
      </c>
      <c r="F24" s="158" t="s">
        <v>94</v>
      </c>
      <c r="G24" s="158" t="s">
        <v>253</v>
      </c>
      <c r="H24" s="158" t="s">
        <v>254</v>
      </c>
      <c r="I24" s="20">
        <v>10000</v>
      </c>
      <c r="J24" s="20"/>
      <c r="K24" s="20"/>
      <c r="L24" s="20"/>
      <c r="M24" s="20"/>
      <c r="N24" s="20">
        <v>10000</v>
      </c>
      <c r="O24" s="20"/>
      <c r="P24" s="20"/>
      <c r="Q24" s="20"/>
      <c r="R24" s="20"/>
      <c r="S24" s="20"/>
      <c r="T24" s="20"/>
      <c r="U24" s="20"/>
      <c r="V24" s="20"/>
      <c r="W24" s="20"/>
    </row>
    <row customHeight="1" ht="18.75">
      <c r="A25" s="144"/>
      <c r="B25" s="144"/>
      <c r="C25" s="143" t="s">
        <v>296</v>
      </c>
      <c r="D25" s="144"/>
      <c r="E25" s="144"/>
      <c r="F25" s="144"/>
      <c r="G25" s="144"/>
      <c r="H25" s="144"/>
      <c r="I25" s="20">
        <v>419190</v>
      </c>
      <c r="J25" s="20">
        <v>419190</v>
      </c>
      <c r="K25" s="20">
        <v>419190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customHeight="1" ht="18.75">
      <c r="A26" s="158" t="s">
        <v>277</v>
      </c>
      <c r="B26" s="158" t="s">
        <v>297</v>
      </c>
      <c r="C26" s="143" t="s">
        <v>296</v>
      </c>
      <c r="D26" s="158" t="s">
        <v>75</v>
      </c>
      <c r="E26" s="158" t="s">
        <v>93</v>
      </c>
      <c r="F26" s="158" t="s">
        <v>94</v>
      </c>
      <c r="G26" s="158" t="s">
        <v>298</v>
      </c>
      <c r="H26" s="158" t="s">
        <v>299</v>
      </c>
      <c r="I26" s="20">
        <v>419190</v>
      </c>
      <c r="J26" s="20">
        <v>419190</v>
      </c>
      <c r="K26" s="20">
        <v>419190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customHeight="1" ht="18.75">
      <c r="A27" s="144"/>
      <c r="B27" s="144"/>
      <c r="C27" s="143" t="s">
        <v>300</v>
      </c>
      <c r="D27" s="144"/>
      <c r="E27" s="144"/>
      <c r="F27" s="144"/>
      <c r="G27" s="144"/>
      <c r="H27" s="144"/>
      <c r="I27" s="20">
        <v>810</v>
      </c>
      <c r="J27" s="20">
        <v>810</v>
      </c>
      <c r="K27" s="20">
        <v>810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customHeight="1" ht="18.75">
      <c r="A28" s="158" t="s">
        <v>277</v>
      </c>
      <c r="B28" s="158" t="s">
        <v>301</v>
      </c>
      <c r="C28" s="143" t="s">
        <v>300</v>
      </c>
      <c r="D28" s="158" t="s">
        <v>75</v>
      </c>
      <c r="E28" s="158" t="s">
        <v>93</v>
      </c>
      <c r="F28" s="158" t="s">
        <v>94</v>
      </c>
      <c r="G28" s="158" t="s">
        <v>253</v>
      </c>
      <c r="H28" s="158" t="s">
        <v>254</v>
      </c>
      <c r="I28" s="20">
        <v>810</v>
      </c>
      <c r="J28" s="20">
        <v>810</v>
      </c>
      <c r="K28" s="20">
        <v>810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customHeight="1" ht="18.75">
      <c r="A29" s="144"/>
      <c r="B29" s="144"/>
      <c r="C29" s="143" t="s">
        <v>302</v>
      </c>
      <c r="D29" s="144"/>
      <c r="E29" s="144"/>
      <c r="F29" s="144"/>
      <c r="G29" s="144"/>
      <c r="H29" s="144"/>
      <c r="I29" s="20">
        <v>56851.87</v>
      </c>
      <c r="J29" s="20">
        <v>56851.87</v>
      </c>
      <c r="K29" s="20">
        <v>56851.87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customHeight="1" ht="18.75">
      <c r="A30" s="158" t="s">
        <v>277</v>
      </c>
      <c r="B30" s="158" t="s">
        <v>303</v>
      </c>
      <c r="C30" s="143" t="s">
        <v>302</v>
      </c>
      <c r="D30" s="158" t="s">
        <v>75</v>
      </c>
      <c r="E30" s="158" t="s">
        <v>93</v>
      </c>
      <c r="F30" s="158" t="s">
        <v>94</v>
      </c>
      <c r="G30" s="158" t="s">
        <v>283</v>
      </c>
      <c r="H30" s="158" t="s">
        <v>284</v>
      </c>
      <c r="I30" s="20">
        <v>56851.87</v>
      </c>
      <c r="J30" s="20">
        <v>56851.87</v>
      </c>
      <c r="K30" s="20">
        <v>56851.87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customHeight="1" ht="18.75">
      <c r="A31" s="144"/>
      <c r="B31" s="144"/>
      <c r="C31" s="143" t="s">
        <v>304</v>
      </c>
      <c r="D31" s="144"/>
      <c r="E31" s="144"/>
      <c r="F31" s="144"/>
      <c r="G31" s="144"/>
      <c r="H31" s="144"/>
      <c r="I31" s="20">
        <v>1594880</v>
      </c>
      <c r="J31" s="20"/>
      <c r="K31" s="20"/>
      <c r="L31" s="20"/>
      <c r="M31" s="20"/>
      <c r="N31" s="20"/>
      <c r="O31" s="20"/>
      <c r="P31" s="20"/>
      <c r="Q31" s="20"/>
      <c r="R31" s="20">
        <v>1594880</v>
      </c>
      <c r="S31" s="20"/>
      <c r="T31" s="20"/>
      <c r="U31" s="20"/>
      <c r="V31" s="20"/>
      <c r="W31" s="20">
        <v>1594880</v>
      </c>
    </row>
    <row customHeight="1" ht="18.75">
      <c r="A32" s="158" t="s">
        <v>290</v>
      </c>
      <c r="B32" s="158" t="s">
        <v>305</v>
      </c>
      <c r="C32" s="143" t="s">
        <v>304</v>
      </c>
      <c r="D32" s="158" t="s">
        <v>75</v>
      </c>
      <c r="E32" s="158" t="s">
        <v>93</v>
      </c>
      <c r="F32" s="158" t="s">
        <v>94</v>
      </c>
      <c r="G32" s="158" t="s">
        <v>306</v>
      </c>
      <c r="H32" s="158" t="s">
        <v>307</v>
      </c>
      <c r="I32" s="20">
        <v>1594880</v>
      </c>
      <c r="J32" s="20"/>
      <c r="K32" s="20"/>
      <c r="L32" s="20"/>
      <c r="M32" s="20"/>
      <c r="N32" s="20"/>
      <c r="O32" s="20"/>
      <c r="P32" s="20"/>
      <c r="Q32" s="20"/>
      <c r="R32" s="20">
        <v>1594880</v>
      </c>
      <c r="S32" s="20"/>
      <c r="T32" s="20"/>
      <c r="U32" s="20"/>
      <c r="V32" s="20"/>
      <c r="W32" s="20">
        <v>1594880</v>
      </c>
    </row>
    <row customHeight="1" ht="18.75">
      <c r="A33" s="145" t="s">
        <v>130</v>
      </c>
      <c r="B33" s="159"/>
      <c r="C33" s="159"/>
      <c r="D33" s="159"/>
      <c r="E33" s="159"/>
      <c r="F33" s="159"/>
      <c r="G33" s="159"/>
      <c r="H33" s="160"/>
      <c r="I33" s="20">
        <v>2441181.87</v>
      </c>
      <c r="J33" s="20">
        <v>486851.87</v>
      </c>
      <c r="K33" s="20">
        <v>486851.87</v>
      </c>
      <c r="L33" s="20"/>
      <c r="M33" s="20"/>
      <c r="N33" s="20">
        <v>159450</v>
      </c>
      <c r="O33" s="20"/>
      <c r="P33" s="20"/>
      <c r="Q33" s="20"/>
      <c r="R33" s="20">
        <v>1794880</v>
      </c>
      <c r="S33" s="20"/>
      <c r="T33" s="20"/>
      <c r="U33" s="20"/>
      <c r="V33" s="20"/>
      <c r="W33" s="20">
        <v>1794880</v>
      </c>
    </row>
  </sheetData>
  <mergeCells count="28">
    <mergeCell ref="A3:W3"/>
    <mergeCell ref="F5:F8"/>
    <mergeCell ref="A5:A8"/>
    <mergeCell ref="C5:C8"/>
    <mergeCell ref="A4:H4"/>
    <mergeCell ref="U6:U8"/>
    <mergeCell ref="V6:V8"/>
    <mergeCell ref="W6:W8"/>
    <mergeCell ref="D5:D8"/>
    <mergeCell ref="G5:G8"/>
    <mergeCell ref="H5:H8"/>
    <mergeCell ref="I5:I8"/>
    <mergeCell ref="L6:L8"/>
    <mergeCell ref="E5:E8"/>
    <mergeCell ref="Q5:Q8"/>
    <mergeCell ref="R5:W5"/>
    <mergeCell ref="A33:H33"/>
    <mergeCell ref="B5:B8"/>
    <mergeCell ref="J6:K7"/>
    <mergeCell ref="S6:S8"/>
    <mergeCell ref="T6:T8"/>
    <mergeCell ref="R6:R8"/>
    <mergeCell ref="M6:M8"/>
    <mergeCell ref="J5:M5"/>
    <mergeCell ref="N5:P5"/>
    <mergeCell ref="N6:N8"/>
    <mergeCell ref="O6:O8"/>
    <mergeCell ref="P6:P8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3CF0B31-113B-8145-FA42-E905BC9F6414}" mc:Ignorable="x14ac xr xr2 xr3">
  <sheetPr>
    <outlinePr summaryRight="0" summaryBelow="0"/>
    <pageSetUpPr fitToPage="1"/>
  </sheetPr>
  <dimension ref="A1:J57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48.00390625" customWidth="1"/>
    <col min="3" max="5" width="18.28125" customWidth="1"/>
    <col min="6" max="6" width="12.00390625" customWidth="1"/>
    <col min="7" max="7" width="17.00390625" customWidth="1"/>
    <col min="8" max="9" width="12.00390625" customWidth="1"/>
    <col min="10" max="10" width="27.5742187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5">
      <c r="J2" s="161" t="s">
        <v>308</v>
      </c>
    </row>
    <row customHeight="1" ht="36.75">
      <c r="A3" s="63" t="str">
        <f>"2025"&amp;"年部门项目支出绩效目标表"</f>
        <v>2025年部门项目支出绩效目标表</v>
      </c>
      <c r="B3" s="132"/>
      <c r="C3" s="132"/>
      <c r="D3" s="132"/>
      <c r="E3" s="132"/>
      <c r="F3" s="121"/>
      <c r="G3" s="132"/>
      <c r="H3" s="121"/>
      <c r="I3" s="121"/>
      <c r="J3" s="132"/>
    </row>
    <row customHeight="1" ht="18.75">
      <c r="A4" s="87" t="str">
        <f>"单位名称："&amp;"双江拉祜族佤族布朗族傣族自治县忙糯中学"</f>
        <v>单位名称：双江拉祜族佤族布朗族傣族自治县忙糯中学</v>
      </c>
      <c r="B4" s="148"/>
      <c r="C4" s="148"/>
      <c r="D4" s="148"/>
      <c r="E4" s="148"/>
      <c r="F4" s="162"/>
      <c r="G4" s="148"/>
      <c r="H4" s="162"/>
    </row>
    <row customHeight="1" ht="18.75">
      <c r="A5" s="77" t="s">
        <v>310</v>
      </c>
      <c r="B5" s="77" t="s">
        <v>311</v>
      </c>
      <c r="C5" s="77" t="s">
        <v>312</v>
      </c>
      <c r="D5" s="77" t="s">
        <v>313</v>
      </c>
      <c r="E5" s="77" t="s">
        <v>314</v>
      </c>
      <c r="F5" s="163" t="s">
        <v>315</v>
      </c>
      <c r="G5" s="77" t="s">
        <v>316</v>
      </c>
      <c r="H5" s="163" t="s">
        <v>317</v>
      </c>
      <c r="I5" s="163" t="s">
        <v>318</v>
      </c>
      <c r="J5" s="77" t="s">
        <v>319</v>
      </c>
    </row>
    <row customHeight="1" ht="18.75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>
        <v>8</v>
      </c>
      <c r="I6" s="78">
        <v>9</v>
      </c>
      <c r="J6" s="78">
        <v>10</v>
      </c>
    </row>
    <row customHeight="1" ht="18.75">
      <c r="A7" s="110" t="s">
        <v>75</v>
      </c>
      <c r="B7" s="164"/>
      <c r="C7" s="164"/>
      <c r="D7" s="164"/>
      <c r="E7" s="165"/>
      <c r="F7" s="94"/>
      <c r="G7" s="165"/>
      <c r="H7" s="94"/>
      <c r="I7" s="94"/>
      <c r="J7" s="165"/>
    </row>
    <row customHeight="1" ht="18.75">
      <c r="A8" s="166" t="s">
        <v>276</v>
      </c>
      <c r="B8" s="143" t="s">
        <v>320</v>
      </c>
      <c r="C8" s="143" t="s">
        <v>321</v>
      </c>
      <c r="D8" s="143" t="s">
        <v>322</v>
      </c>
      <c r="E8" s="110" t="s">
        <v>323</v>
      </c>
      <c r="F8" s="143" t="s">
        <v>324</v>
      </c>
      <c r="G8" s="110" t="s">
        <v>178</v>
      </c>
      <c r="H8" s="143" t="s">
        <v>325</v>
      </c>
      <c r="I8" s="143" t="s">
        <v>326</v>
      </c>
      <c r="J8" s="110" t="s">
        <v>327</v>
      </c>
    </row>
    <row customHeight="1" ht="18.75">
      <c r="A9" s="166" t="s">
        <v>276</v>
      </c>
      <c r="B9" s="143" t="s">
        <v>320</v>
      </c>
      <c r="C9" s="143" t="s">
        <v>321</v>
      </c>
      <c r="D9" s="143" t="s">
        <v>322</v>
      </c>
      <c r="E9" s="110" t="s">
        <v>328</v>
      </c>
      <c r="F9" s="143" t="s">
        <v>329</v>
      </c>
      <c r="G9" s="110" t="s">
        <v>176</v>
      </c>
      <c r="H9" s="143" t="s">
        <v>330</v>
      </c>
      <c r="I9" s="143" t="s">
        <v>326</v>
      </c>
      <c r="J9" s="110" t="s">
        <v>331</v>
      </c>
    </row>
    <row customHeight="1" ht="18.75">
      <c r="A10" s="166" t="s">
        <v>276</v>
      </c>
      <c r="B10" s="143" t="s">
        <v>320</v>
      </c>
      <c r="C10" s="143" t="s">
        <v>321</v>
      </c>
      <c r="D10" s="143" t="s">
        <v>332</v>
      </c>
      <c r="E10" s="110" t="s">
        <v>333</v>
      </c>
      <c r="F10" s="143" t="s">
        <v>324</v>
      </c>
      <c r="G10" s="110" t="s">
        <v>334</v>
      </c>
      <c r="H10" s="143" t="s">
        <v>335</v>
      </c>
      <c r="I10" s="143" t="s">
        <v>326</v>
      </c>
      <c r="J10" s="110" t="s">
        <v>336</v>
      </c>
    </row>
    <row customHeight="1" ht="18.75">
      <c r="A11" s="166" t="s">
        <v>276</v>
      </c>
      <c r="B11" s="143" t="s">
        <v>320</v>
      </c>
      <c r="C11" s="143" t="s">
        <v>321</v>
      </c>
      <c r="D11" s="143" t="s">
        <v>332</v>
      </c>
      <c r="E11" s="110" t="s">
        <v>337</v>
      </c>
      <c r="F11" s="143" t="s">
        <v>329</v>
      </c>
      <c r="G11" s="110" t="s">
        <v>334</v>
      </c>
      <c r="H11" s="143" t="s">
        <v>335</v>
      </c>
      <c r="I11" s="143" t="s">
        <v>326</v>
      </c>
      <c r="J11" s="110" t="s">
        <v>338</v>
      </c>
    </row>
    <row customHeight="1" ht="18.75">
      <c r="A12" s="166" t="s">
        <v>276</v>
      </c>
      <c r="B12" s="143" t="s">
        <v>320</v>
      </c>
      <c r="C12" s="143" t="s">
        <v>321</v>
      </c>
      <c r="D12" s="143" t="s">
        <v>339</v>
      </c>
      <c r="E12" s="110" t="s">
        <v>340</v>
      </c>
      <c r="F12" s="143" t="s">
        <v>341</v>
      </c>
      <c r="G12" s="110" t="s">
        <v>342</v>
      </c>
      <c r="H12" s="143" t="s">
        <v>335</v>
      </c>
      <c r="I12" s="143" t="s">
        <v>326</v>
      </c>
      <c r="J12" s="110" t="s">
        <v>343</v>
      </c>
    </row>
    <row customHeight="1" ht="18.75">
      <c r="A13" s="166" t="s">
        <v>276</v>
      </c>
      <c r="B13" s="143" t="s">
        <v>320</v>
      </c>
      <c r="C13" s="143" t="s">
        <v>344</v>
      </c>
      <c r="D13" s="143" t="s">
        <v>345</v>
      </c>
      <c r="E13" s="110" t="s">
        <v>346</v>
      </c>
      <c r="F13" s="143" t="s">
        <v>329</v>
      </c>
      <c r="G13" s="110" t="s">
        <v>347</v>
      </c>
      <c r="H13" s="143" t="s">
        <v>348</v>
      </c>
      <c r="I13" s="143" t="s">
        <v>349</v>
      </c>
      <c r="J13" s="110" t="s">
        <v>350</v>
      </c>
    </row>
    <row customHeight="1" ht="18.75">
      <c r="A14" s="166" t="s">
        <v>276</v>
      </c>
      <c r="B14" s="143" t="s">
        <v>320</v>
      </c>
      <c r="C14" s="143" t="s">
        <v>344</v>
      </c>
      <c r="D14" s="143" t="s">
        <v>351</v>
      </c>
      <c r="E14" s="110" t="s">
        <v>352</v>
      </c>
      <c r="F14" s="143" t="s">
        <v>329</v>
      </c>
      <c r="G14" s="110" t="s">
        <v>342</v>
      </c>
      <c r="H14" s="143" t="s">
        <v>335</v>
      </c>
      <c r="I14" s="143" t="s">
        <v>326</v>
      </c>
      <c r="J14" s="110" t="s">
        <v>353</v>
      </c>
    </row>
    <row customHeight="1" ht="18.75">
      <c r="A15" s="166" t="s">
        <v>276</v>
      </c>
      <c r="B15" s="143" t="s">
        <v>320</v>
      </c>
      <c r="C15" s="143" t="s">
        <v>344</v>
      </c>
      <c r="D15" s="143" t="s">
        <v>351</v>
      </c>
      <c r="E15" s="110" t="s">
        <v>354</v>
      </c>
      <c r="F15" s="143" t="s">
        <v>329</v>
      </c>
      <c r="G15" s="110" t="s">
        <v>355</v>
      </c>
      <c r="H15" s="143" t="s">
        <v>356</v>
      </c>
      <c r="I15" s="143" t="s">
        <v>349</v>
      </c>
      <c r="J15" s="110" t="s">
        <v>357</v>
      </c>
    </row>
    <row customHeight="1" ht="18.75">
      <c r="A16" s="166" t="s">
        <v>276</v>
      </c>
      <c r="B16" s="143" t="s">
        <v>320</v>
      </c>
      <c r="C16" s="143" t="s">
        <v>358</v>
      </c>
      <c r="D16" s="143" t="s">
        <v>359</v>
      </c>
      <c r="E16" s="110" t="s">
        <v>360</v>
      </c>
      <c r="F16" s="143" t="s">
        <v>329</v>
      </c>
      <c r="G16" s="110" t="s">
        <v>361</v>
      </c>
      <c r="H16" s="143" t="s">
        <v>335</v>
      </c>
      <c r="I16" s="143" t="s">
        <v>326</v>
      </c>
      <c r="J16" s="110" t="s">
        <v>362</v>
      </c>
    </row>
    <row customHeight="1" ht="18.75">
      <c r="A17" s="166" t="s">
        <v>276</v>
      </c>
      <c r="B17" s="143" t="s">
        <v>320</v>
      </c>
      <c r="C17" s="143" t="s">
        <v>358</v>
      </c>
      <c r="D17" s="143" t="s">
        <v>359</v>
      </c>
      <c r="E17" s="110" t="s">
        <v>363</v>
      </c>
      <c r="F17" s="143" t="s">
        <v>329</v>
      </c>
      <c r="G17" s="110" t="s">
        <v>342</v>
      </c>
      <c r="H17" s="143" t="s">
        <v>335</v>
      </c>
      <c r="I17" s="143" t="s">
        <v>326</v>
      </c>
      <c r="J17" s="110" t="s">
        <v>364</v>
      </c>
    </row>
    <row customHeight="1" ht="18.75">
      <c r="A18" s="166" t="s">
        <v>304</v>
      </c>
      <c r="B18" s="143" t="s">
        <v>365</v>
      </c>
      <c r="C18" s="143" t="s">
        <v>321</v>
      </c>
      <c r="D18" s="143" t="s">
        <v>322</v>
      </c>
      <c r="E18" s="110" t="s">
        <v>366</v>
      </c>
      <c r="F18" s="143" t="s">
        <v>324</v>
      </c>
      <c r="G18" s="110" t="s">
        <v>367</v>
      </c>
      <c r="H18" s="143" t="s">
        <v>325</v>
      </c>
      <c r="I18" s="143" t="s">
        <v>326</v>
      </c>
      <c r="J18" s="110" t="s">
        <v>368</v>
      </c>
    </row>
    <row customHeight="1" ht="18.75">
      <c r="A19" s="166" t="s">
        <v>304</v>
      </c>
      <c r="B19" s="143" t="s">
        <v>365</v>
      </c>
      <c r="C19" s="143" t="s">
        <v>321</v>
      </c>
      <c r="D19" s="143" t="s">
        <v>332</v>
      </c>
      <c r="E19" s="110" t="s">
        <v>369</v>
      </c>
      <c r="F19" s="143" t="s">
        <v>324</v>
      </c>
      <c r="G19" s="110" t="s">
        <v>334</v>
      </c>
      <c r="H19" s="143" t="s">
        <v>335</v>
      </c>
      <c r="I19" s="143" t="s">
        <v>326</v>
      </c>
      <c r="J19" s="110" t="s">
        <v>370</v>
      </c>
    </row>
    <row customHeight="1" ht="18.75">
      <c r="A20" s="166" t="s">
        <v>304</v>
      </c>
      <c r="B20" s="143" t="s">
        <v>365</v>
      </c>
      <c r="C20" s="143" t="s">
        <v>321</v>
      </c>
      <c r="D20" s="143" t="s">
        <v>339</v>
      </c>
      <c r="E20" s="110" t="s">
        <v>340</v>
      </c>
      <c r="F20" s="143" t="s">
        <v>324</v>
      </c>
      <c r="G20" s="110" t="s">
        <v>334</v>
      </c>
      <c r="H20" s="143" t="s">
        <v>335</v>
      </c>
      <c r="I20" s="143" t="s">
        <v>326</v>
      </c>
      <c r="J20" s="110" t="s">
        <v>371</v>
      </c>
    </row>
    <row customHeight="1" ht="18.75">
      <c r="A21" s="166" t="s">
        <v>304</v>
      </c>
      <c r="B21" s="143" t="s">
        <v>365</v>
      </c>
      <c r="C21" s="143" t="s">
        <v>344</v>
      </c>
      <c r="D21" s="143" t="s">
        <v>351</v>
      </c>
      <c r="E21" s="110" t="s">
        <v>372</v>
      </c>
      <c r="F21" s="143" t="s">
        <v>324</v>
      </c>
      <c r="G21" s="110" t="s">
        <v>373</v>
      </c>
      <c r="H21" s="143" t="s">
        <v>335</v>
      </c>
      <c r="I21" s="143" t="s">
        <v>349</v>
      </c>
      <c r="J21" s="110" t="s">
        <v>374</v>
      </c>
    </row>
    <row customHeight="1" ht="18.75">
      <c r="A22" s="166" t="s">
        <v>304</v>
      </c>
      <c r="B22" s="143" t="s">
        <v>365</v>
      </c>
      <c r="C22" s="143" t="s">
        <v>358</v>
      </c>
      <c r="D22" s="143" t="s">
        <v>359</v>
      </c>
      <c r="E22" s="110" t="s">
        <v>375</v>
      </c>
      <c r="F22" s="143" t="s">
        <v>329</v>
      </c>
      <c r="G22" s="110" t="s">
        <v>342</v>
      </c>
      <c r="H22" s="143" t="s">
        <v>335</v>
      </c>
      <c r="I22" s="143" t="s">
        <v>326</v>
      </c>
      <c r="J22" s="110" t="s">
        <v>376</v>
      </c>
    </row>
    <row customHeight="1" ht="18.75">
      <c r="A23" s="166" t="s">
        <v>304</v>
      </c>
      <c r="B23" s="143" t="s">
        <v>365</v>
      </c>
      <c r="C23" s="143" t="s">
        <v>358</v>
      </c>
      <c r="D23" s="143" t="s">
        <v>359</v>
      </c>
      <c r="E23" s="110" t="s">
        <v>377</v>
      </c>
      <c r="F23" s="143" t="s">
        <v>329</v>
      </c>
      <c r="G23" s="110" t="s">
        <v>342</v>
      </c>
      <c r="H23" s="143" t="s">
        <v>335</v>
      </c>
      <c r="I23" s="143" t="s">
        <v>326</v>
      </c>
      <c r="J23" s="110" t="s">
        <v>378</v>
      </c>
    </row>
    <row customHeight="1" ht="18.75">
      <c r="A24" s="166" t="s">
        <v>300</v>
      </c>
      <c r="B24" s="143" t="s">
        <v>379</v>
      </c>
      <c r="C24" s="143" t="s">
        <v>321</v>
      </c>
      <c r="D24" s="143" t="s">
        <v>322</v>
      </c>
      <c r="E24" s="110" t="s">
        <v>380</v>
      </c>
      <c r="F24" s="143" t="s">
        <v>324</v>
      </c>
      <c r="G24" s="110" t="s">
        <v>179</v>
      </c>
      <c r="H24" s="143" t="s">
        <v>381</v>
      </c>
      <c r="I24" s="143" t="s">
        <v>326</v>
      </c>
      <c r="J24" s="110" t="s">
        <v>382</v>
      </c>
    </row>
    <row customHeight="1" ht="18.75">
      <c r="A25" s="166" t="s">
        <v>300</v>
      </c>
      <c r="B25" s="143" t="s">
        <v>379</v>
      </c>
      <c r="C25" s="143" t="s">
        <v>321</v>
      </c>
      <c r="D25" s="143" t="s">
        <v>322</v>
      </c>
      <c r="E25" s="110" t="s">
        <v>328</v>
      </c>
      <c r="F25" s="143" t="s">
        <v>329</v>
      </c>
      <c r="G25" s="110" t="s">
        <v>177</v>
      </c>
      <c r="H25" s="143" t="s">
        <v>330</v>
      </c>
      <c r="I25" s="143" t="s">
        <v>326</v>
      </c>
      <c r="J25" s="110" t="s">
        <v>331</v>
      </c>
    </row>
    <row customHeight="1" ht="18.75">
      <c r="A26" s="166" t="s">
        <v>300</v>
      </c>
      <c r="B26" s="143" t="s">
        <v>379</v>
      </c>
      <c r="C26" s="143" t="s">
        <v>321</v>
      </c>
      <c r="D26" s="143" t="s">
        <v>332</v>
      </c>
      <c r="E26" s="110" t="s">
        <v>383</v>
      </c>
      <c r="F26" s="143" t="s">
        <v>324</v>
      </c>
      <c r="G26" s="110" t="s">
        <v>334</v>
      </c>
      <c r="H26" s="143" t="s">
        <v>335</v>
      </c>
      <c r="I26" s="143" t="s">
        <v>326</v>
      </c>
      <c r="J26" s="110" t="s">
        <v>384</v>
      </c>
    </row>
    <row customHeight="1" ht="18.75">
      <c r="A27" s="166" t="s">
        <v>300</v>
      </c>
      <c r="B27" s="143" t="s">
        <v>379</v>
      </c>
      <c r="C27" s="143" t="s">
        <v>321</v>
      </c>
      <c r="D27" s="143" t="s">
        <v>332</v>
      </c>
      <c r="E27" s="110" t="s">
        <v>369</v>
      </c>
      <c r="F27" s="143" t="s">
        <v>324</v>
      </c>
      <c r="G27" s="110" t="s">
        <v>334</v>
      </c>
      <c r="H27" s="143" t="s">
        <v>335</v>
      </c>
      <c r="I27" s="143" t="s">
        <v>326</v>
      </c>
      <c r="J27" s="110" t="s">
        <v>385</v>
      </c>
    </row>
    <row customHeight="1" ht="18.75">
      <c r="A28" s="166" t="s">
        <v>300</v>
      </c>
      <c r="B28" s="143" t="s">
        <v>379</v>
      </c>
      <c r="C28" s="143" t="s">
        <v>321</v>
      </c>
      <c r="D28" s="143" t="s">
        <v>339</v>
      </c>
      <c r="E28" s="110" t="s">
        <v>386</v>
      </c>
      <c r="F28" s="143" t="s">
        <v>329</v>
      </c>
      <c r="G28" s="110" t="s">
        <v>334</v>
      </c>
      <c r="H28" s="143" t="s">
        <v>335</v>
      </c>
      <c r="I28" s="143" t="s">
        <v>326</v>
      </c>
      <c r="J28" s="110" t="s">
        <v>387</v>
      </c>
    </row>
    <row customHeight="1" ht="18.75">
      <c r="A29" s="166" t="s">
        <v>300</v>
      </c>
      <c r="B29" s="143" t="s">
        <v>379</v>
      </c>
      <c r="C29" s="143" t="s">
        <v>321</v>
      </c>
      <c r="D29" s="143" t="s">
        <v>388</v>
      </c>
      <c r="E29" s="110" t="s">
        <v>389</v>
      </c>
      <c r="F29" s="143" t="s">
        <v>324</v>
      </c>
      <c r="G29" s="110" t="s">
        <v>390</v>
      </c>
      <c r="H29" s="143" t="s">
        <v>356</v>
      </c>
      <c r="I29" s="143" t="s">
        <v>326</v>
      </c>
      <c r="J29" s="110" t="s">
        <v>391</v>
      </c>
    </row>
    <row customHeight="1" ht="18.75">
      <c r="A30" s="166" t="s">
        <v>300</v>
      </c>
      <c r="B30" s="143" t="s">
        <v>379</v>
      </c>
      <c r="C30" s="143" t="s">
        <v>344</v>
      </c>
      <c r="D30" s="143" t="s">
        <v>351</v>
      </c>
      <c r="E30" s="110" t="s">
        <v>392</v>
      </c>
      <c r="F30" s="143" t="s">
        <v>324</v>
      </c>
      <c r="G30" s="110" t="s">
        <v>393</v>
      </c>
      <c r="H30" s="143" t="s">
        <v>394</v>
      </c>
      <c r="I30" s="143" t="s">
        <v>326</v>
      </c>
      <c r="J30" s="110" t="s">
        <v>395</v>
      </c>
    </row>
    <row customHeight="1" ht="18.75">
      <c r="A31" s="166" t="s">
        <v>300</v>
      </c>
      <c r="B31" s="143" t="s">
        <v>379</v>
      </c>
      <c r="C31" s="143" t="s">
        <v>344</v>
      </c>
      <c r="D31" s="143" t="s">
        <v>351</v>
      </c>
      <c r="E31" s="110" t="s">
        <v>396</v>
      </c>
      <c r="F31" s="143" t="s">
        <v>324</v>
      </c>
      <c r="G31" s="110" t="s">
        <v>397</v>
      </c>
      <c r="H31" s="143" t="s">
        <v>394</v>
      </c>
      <c r="I31" s="143" t="s">
        <v>326</v>
      </c>
      <c r="J31" s="110" t="s">
        <v>398</v>
      </c>
    </row>
    <row customHeight="1" ht="18.75">
      <c r="A32" s="166" t="s">
        <v>300</v>
      </c>
      <c r="B32" s="143" t="s">
        <v>379</v>
      </c>
      <c r="C32" s="143" t="s">
        <v>358</v>
      </c>
      <c r="D32" s="143" t="s">
        <v>359</v>
      </c>
      <c r="E32" s="110" t="s">
        <v>360</v>
      </c>
      <c r="F32" s="143" t="s">
        <v>329</v>
      </c>
      <c r="G32" s="110" t="s">
        <v>334</v>
      </c>
      <c r="H32" s="143" t="s">
        <v>335</v>
      </c>
      <c r="I32" s="143" t="s">
        <v>326</v>
      </c>
      <c r="J32" s="110" t="s">
        <v>362</v>
      </c>
    </row>
    <row customHeight="1" ht="18.75">
      <c r="A33" s="166" t="s">
        <v>302</v>
      </c>
      <c r="B33" s="143" t="s">
        <v>399</v>
      </c>
      <c r="C33" s="143" t="s">
        <v>321</v>
      </c>
      <c r="D33" s="143" t="s">
        <v>322</v>
      </c>
      <c r="E33" s="110" t="s">
        <v>400</v>
      </c>
      <c r="F33" s="143" t="s">
        <v>324</v>
      </c>
      <c r="G33" s="110" t="s">
        <v>401</v>
      </c>
      <c r="H33" s="143" t="s">
        <v>381</v>
      </c>
      <c r="I33" s="143" t="s">
        <v>326</v>
      </c>
      <c r="J33" s="110" t="s">
        <v>402</v>
      </c>
    </row>
    <row customHeight="1" ht="18.75">
      <c r="A34" s="166" t="s">
        <v>302</v>
      </c>
      <c r="B34" s="143" t="s">
        <v>399</v>
      </c>
      <c r="C34" s="143" t="s">
        <v>321</v>
      </c>
      <c r="D34" s="143" t="s">
        <v>322</v>
      </c>
      <c r="E34" s="110" t="s">
        <v>328</v>
      </c>
      <c r="F34" s="143" t="s">
        <v>329</v>
      </c>
      <c r="G34" s="110" t="s">
        <v>177</v>
      </c>
      <c r="H34" s="143" t="s">
        <v>330</v>
      </c>
      <c r="I34" s="143" t="s">
        <v>326</v>
      </c>
      <c r="J34" s="110" t="s">
        <v>331</v>
      </c>
    </row>
    <row customHeight="1" ht="18.75">
      <c r="A35" s="166" t="s">
        <v>302</v>
      </c>
      <c r="B35" s="143" t="s">
        <v>399</v>
      </c>
      <c r="C35" s="143" t="s">
        <v>321</v>
      </c>
      <c r="D35" s="143" t="s">
        <v>332</v>
      </c>
      <c r="E35" s="110" t="s">
        <v>383</v>
      </c>
      <c r="F35" s="143" t="s">
        <v>324</v>
      </c>
      <c r="G35" s="110" t="s">
        <v>334</v>
      </c>
      <c r="H35" s="143" t="s">
        <v>335</v>
      </c>
      <c r="I35" s="143" t="s">
        <v>326</v>
      </c>
      <c r="J35" s="110" t="s">
        <v>384</v>
      </c>
    </row>
    <row customHeight="1" ht="18.75">
      <c r="A36" s="166" t="s">
        <v>302</v>
      </c>
      <c r="B36" s="143" t="s">
        <v>399</v>
      </c>
      <c r="C36" s="143" t="s">
        <v>321</v>
      </c>
      <c r="D36" s="143" t="s">
        <v>332</v>
      </c>
      <c r="E36" s="110" t="s">
        <v>369</v>
      </c>
      <c r="F36" s="143" t="s">
        <v>324</v>
      </c>
      <c r="G36" s="110" t="s">
        <v>334</v>
      </c>
      <c r="H36" s="143" t="s">
        <v>335</v>
      </c>
      <c r="I36" s="143" t="s">
        <v>326</v>
      </c>
      <c r="J36" s="110" t="s">
        <v>385</v>
      </c>
    </row>
    <row customHeight="1" ht="18.75">
      <c r="A37" s="166" t="s">
        <v>302</v>
      </c>
      <c r="B37" s="143" t="s">
        <v>399</v>
      </c>
      <c r="C37" s="143" t="s">
        <v>321</v>
      </c>
      <c r="D37" s="143" t="s">
        <v>339</v>
      </c>
      <c r="E37" s="110" t="s">
        <v>386</v>
      </c>
      <c r="F37" s="143" t="s">
        <v>329</v>
      </c>
      <c r="G37" s="110" t="s">
        <v>403</v>
      </c>
      <c r="H37" s="143" t="s">
        <v>335</v>
      </c>
      <c r="I37" s="143" t="s">
        <v>326</v>
      </c>
      <c r="J37" s="110" t="s">
        <v>387</v>
      </c>
    </row>
    <row customHeight="1" ht="18.75">
      <c r="A38" s="166" t="s">
        <v>302</v>
      </c>
      <c r="B38" s="143" t="s">
        <v>399</v>
      </c>
      <c r="C38" s="143" t="s">
        <v>321</v>
      </c>
      <c r="D38" s="143" t="s">
        <v>388</v>
      </c>
      <c r="E38" s="110" t="s">
        <v>389</v>
      </c>
      <c r="F38" s="143" t="s">
        <v>324</v>
      </c>
      <c r="G38" s="110" t="s">
        <v>404</v>
      </c>
      <c r="H38" s="143" t="s">
        <v>356</v>
      </c>
      <c r="I38" s="143" t="s">
        <v>326</v>
      </c>
      <c r="J38" s="110" t="s">
        <v>391</v>
      </c>
    </row>
    <row customHeight="1" ht="18.75">
      <c r="A39" s="166" t="s">
        <v>302</v>
      </c>
      <c r="B39" s="143" t="s">
        <v>399</v>
      </c>
      <c r="C39" s="143" t="s">
        <v>344</v>
      </c>
      <c r="D39" s="143" t="s">
        <v>351</v>
      </c>
      <c r="E39" s="110" t="s">
        <v>392</v>
      </c>
      <c r="F39" s="143" t="s">
        <v>324</v>
      </c>
      <c r="G39" s="110" t="s">
        <v>393</v>
      </c>
      <c r="H39" s="143" t="s">
        <v>394</v>
      </c>
      <c r="I39" s="143" t="s">
        <v>349</v>
      </c>
      <c r="J39" s="110" t="s">
        <v>395</v>
      </c>
    </row>
    <row customHeight="1" ht="18.75">
      <c r="A40" s="166" t="s">
        <v>302</v>
      </c>
      <c r="B40" s="143" t="s">
        <v>399</v>
      </c>
      <c r="C40" s="143" t="s">
        <v>344</v>
      </c>
      <c r="D40" s="143" t="s">
        <v>351</v>
      </c>
      <c r="E40" s="110" t="s">
        <v>396</v>
      </c>
      <c r="F40" s="143" t="s">
        <v>324</v>
      </c>
      <c r="G40" s="110" t="s">
        <v>397</v>
      </c>
      <c r="H40" s="143" t="s">
        <v>394</v>
      </c>
      <c r="I40" s="143" t="s">
        <v>349</v>
      </c>
      <c r="J40" s="110" t="s">
        <v>398</v>
      </c>
    </row>
    <row customHeight="1" ht="18.75">
      <c r="A41" s="166" t="s">
        <v>302</v>
      </c>
      <c r="B41" s="143" t="s">
        <v>399</v>
      </c>
      <c r="C41" s="143" t="s">
        <v>358</v>
      </c>
      <c r="D41" s="143" t="s">
        <v>359</v>
      </c>
      <c r="E41" s="110" t="s">
        <v>360</v>
      </c>
      <c r="F41" s="143" t="s">
        <v>329</v>
      </c>
      <c r="G41" s="110" t="s">
        <v>342</v>
      </c>
      <c r="H41" s="143" t="s">
        <v>335</v>
      </c>
      <c r="I41" s="143" t="s">
        <v>326</v>
      </c>
      <c r="J41" s="110" t="s">
        <v>362</v>
      </c>
    </row>
    <row customHeight="1" ht="18.75">
      <c r="A42" s="166" t="s">
        <v>289</v>
      </c>
      <c r="B42" s="143" t="s">
        <v>405</v>
      </c>
      <c r="C42" s="143" t="s">
        <v>321</v>
      </c>
      <c r="D42" s="143" t="s">
        <v>322</v>
      </c>
      <c r="E42" s="110" t="s">
        <v>406</v>
      </c>
      <c r="F42" s="143" t="s">
        <v>324</v>
      </c>
      <c r="G42" s="110" t="s">
        <v>407</v>
      </c>
      <c r="H42" s="143" t="s">
        <v>325</v>
      </c>
      <c r="I42" s="143" t="s">
        <v>326</v>
      </c>
      <c r="J42" s="110" t="s">
        <v>408</v>
      </c>
    </row>
    <row customHeight="1" ht="18.75">
      <c r="A43" s="166" t="s">
        <v>289</v>
      </c>
      <c r="B43" s="143" t="s">
        <v>405</v>
      </c>
      <c r="C43" s="143" t="s">
        <v>321</v>
      </c>
      <c r="D43" s="143" t="s">
        <v>322</v>
      </c>
      <c r="E43" s="110" t="s">
        <v>409</v>
      </c>
      <c r="F43" s="143" t="s">
        <v>329</v>
      </c>
      <c r="G43" s="110" t="s">
        <v>175</v>
      </c>
      <c r="H43" s="143" t="s">
        <v>330</v>
      </c>
      <c r="I43" s="143" t="s">
        <v>326</v>
      </c>
      <c r="J43" s="110" t="s">
        <v>410</v>
      </c>
    </row>
    <row customHeight="1" ht="18.75">
      <c r="A44" s="166" t="s">
        <v>289</v>
      </c>
      <c r="B44" s="143" t="s">
        <v>405</v>
      </c>
      <c r="C44" s="143" t="s">
        <v>321</v>
      </c>
      <c r="D44" s="143" t="s">
        <v>332</v>
      </c>
      <c r="E44" s="110" t="s">
        <v>369</v>
      </c>
      <c r="F44" s="143" t="s">
        <v>324</v>
      </c>
      <c r="G44" s="110" t="s">
        <v>334</v>
      </c>
      <c r="H44" s="143" t="s">
        <v>335</v>
      </c>
      <c r="I44" s="143" t="s">
        <v>326</v>
      </c>
      <c r="J44" s="110" t="s">
        <v>411</v>
      </c>
    </row>
    <row customHeight="1" ht="18.75">
      <c r="A45" s="166" t="s">
        <v>289</v>
      </c>
      <c r="B45" s="143" t="s">
        <v>405</v>
      </c>
      <c r="C45" s="143" t="s">
        <v>321</v>
      </c>
      <c r="D45" s="143" t="s">
        <v>339</v>
      </c>
      <c r="E45" s="110" t="s">
        <v>412</v>
      </c>
      <c r="F45" s="143" t="s">
        <v>324</v>
      </c>
      <c r="G45" s="110" t="s">
        <v>334</v>
      </c>
      <c r="H45" s="143" t="s">
        <v>335</v>
      </c>
      <c r="I45" s="143" t="s">
        <v>326</v>
      </c>
      <c r="J45" s="110" t="s">
        <v>413</v>
      </c>
    </row>
    <row customHeight="1" ht="18.75">
      <c r="A46" s="166" t="s">
        <v>289</v>
      </c>
      <c r="B46" s="143" t="s">
        <v>405</v>
      </c>
      <c r="C46" s="143" t="s">
        <v>344</v>
      </c>
      <c r="D46" s="143" t="s">
        <v>351</v>
      </c>
      <c r="E46" s="110" t="s">
        <v>414</v>
      </c>
      <c r="F46" s="143" t="s">
        <v>324</v>
      </c>
      <c r="G46" s="110" t="s">
        <v>355</v>
      </c>
      <c r="H46" s="143"/>
      <c r="I46" s="143" t="s">
        <v>349</v>
      </c>
      <c r="J46" s="110" t="s">
        <v>415</v>
      </c>
    </row>
    <row customHeight="1" ht="18.75">
      <c r="A47" s="166" t="s">
        <v>289</v>
      </c>
      <c r="B47" s="143" t="s">
        <v>405</v>
      </c>
      <c r="C47" s="143" t="s">
        <v>344</v>
      </c>
      <c r="D47" s="143" t="s">
        <v>351</v>
      </c>
      <c r="E47" s="110" t="s">
        <v>416</v>
      </c>
      <c r="F47" s="143" t="s">
        <v>324</v>
      </c>
      <c r="G47" s="110" t="s">
        <v>355</v>
      </c>
      <c r="H47" s="143"/>
      <c r="I47" s="143" t="s">
        <v>349</v>
      </c>
      <c r="J47" s="110" t="s">
        <v>417</v>
      </c>
    </row>
    <row customHeight="1" ht="18.75">
      <c r="A48" s="166" t="s">
        <v>289</v>
      </c>
      <c r="B48" s="143" t="s">
        <v>405</v>
      </c>
      <c r="C48" s="143" t="s">
        <v>344</v>
      </c>
      <c r="D48" s="143" t="s">
        <v>351</v>
      </c>
      <c r="E48" s="110" t="s">
        <v>418</v>
      </c>
      <c r="F48" s="143" t="s">
        <v>324</v>
      </c>
      <c r="G48" s="110" t="s">
        <v>419</v>
      </c>
      <c r="H48" s="143"/>
      <c r="I48" s="143" t="s">
        <v>349</v>
      </c>
      <c r="J48" s="110" t="s">
        <v>420</v>
      </c>
    </row>
    <row customHeight="1" ht="18.75">
      <c r="A49" s="166" t="s">
        <v>289</v>
      </c>
      <c r="B49" s="143" t="s">
        <v>405</v>
      </c>
      <c r="C49" s="143" t="s">
        <v>358</v>
      </c>
      <c r="D49" s="143" t="s">
        <v>359</v>
      </c>
      <c r="E49" s="110" t="s">
        <v>421</v>
      </c>
      <c r="F49" s="143" t="s">
        <v>329</v>
      </c>
      <c r="G49" s="110" t="s">
        <v>342</v>
      </c>
      <c r="H49" s="143" t="s">
        <v>335</v>
      </c>
      <c r="I49" s="143" t="s">
        <v>326</v>
      </c>
      <c r="J49" s="110" t="s">
        <v>422</v>
      </c>
    </row>
    <row customHeight="1" ht="18.75">
      <c r="A50" s="166" t="s">
        <v>289</v>
      </c>
      <c r="B50" s="143" t="s">
        <v>405</v>
      </c>
      <c r="C50" s="143" t="s">
        <v>358</v>
      </c>
      <c r="D50" s="143" t="s">
        <v>359</v>
      </c>
      <c r="E50" s="110" t="s">
        <v>423</v>
      </c>
      <c r="F50" s="143" t="s">
        <v>329</v>
      </c>
      <c r="G50" s="110" t="s">
        <v>342</v>
      </c>
      <c r="H50" s="143" t="s">
        <v>335</v>
      </c>
      <c r="I50" s="143" t="s">
        <v>326</v>
      </c>
      <c r="J50" s="110" t="s">
        <v>424</v>
      </c>
    </row>
    <row customHeight="1" ht="18.75">
      <c r="A51" s="166" t="s">
        <v>289</v>
      </c>
      <c r="B51" s="143" t="s">
        <v>405</v>
      </c>
      <c r="C51" s="143" t="s">
        <v>358</v>
      </c>
      <c r="D51" s="143" t="s">
        <v>359</v>
      </c>
      <c r="E51" s="110" t="s">
        <v>363</v>
      </c>
      <c r="F51" s="143" t="s">
        <v>329</v>
      </c>
      <c r="G51" s="110" t="s">
        <v>342</v>
      </c>
      <c r="H51" s="143" t="s">
        <v>335</v>
      </c>
      <c r="I51" s="143" t="s">
        <v>326</v>
      </c>
      <c r="J51" s="110" t="s">
        <v>425</v>
      </c>
    </row>
    <row customHeight="1" ht="18.75">
      <c r="A52" s="166" t="s">
        <v>296</v>
      </c>
      <c r="B52" s="143" t="s">
        <v>426</v>
      </c>
      <c r="C52" s="143" t="s">
        <v>321</v>
      </c>
      <c r="D52" s="143" t="s">
        <v>322</v>
      </c>
      <c r="E52" s="110" t="s">
        <v>427</v>
      </c>
      <c r="F52" s="143" t="s">
        <v>324</v>
      </c>
      <c r="G52" s="110" t="s">
        <v>428</v>
      </c>
      <c r="H52" s="143" t="s">
        <v>325</v>
      </c>
      <c r="I52" s="143" t="s">
        <v>326</v>
      </c>
      <c r="J52" s="110" t="s">
        <v>429</v>
      </c>
    </row>
    <row customHeight="1" ht="18.75">
      <c r="A53" s="166" t="s">
        <v>296</v>
      </c>
      <c r="B53" s="143" t="s">
        <v>426</v>
      </c>
      <c r="C53" s="143" t="s">
        <v>321</v>
      </c>
      <c r="D53" s="143" t="s">
        <v>332</v>
      </c>
      <c r="E53" s="110" t="s">
        <v>430</v>
      </c>
      <c r="F53" s="143" t="s">
        <v>324</v>
      </c>
      <c r="G53" s="110" t="s">
        <v>334</v>
      </c>
      <c r="H53" s="143" t="s">
        <v>335</v>
      </c>
      <c r="I53" s="143" t="s">
        <v>326</v>
      </c>
      <c r="J53" s="110" t="s">
        <v>336</v>
      </c>
    </row>
    <row customHeight="1" ht="18.75">
      <c r="A54" s="166" t="s">
        <v>296</v>
      </c>
      <c r="B54" s="143" t="s">
        <v>426</v>
      </c>
      <c r="C54" s="143" t="s">
        <v>321</v>
      </c>
      <c r="D54" s="143" t="s">
        <v>332</v>
      </c>
      <c r="E54" s="110" t="s">
        <v>369</v>
      </c>
      <c r="F54" s="143" t="s">
        <v>324</v>
      </c>
      <c r="G54" s="110" t="s">
        <v>334</v>
      </c>
      <c r="H54" s="143" t="s">
        <v>335</v>
      </c>
      <c r="I54" s="143" t="s">
        <v>326</v>
      </c>
      <c r="J54" s="110" t="s">
        <v>431</v>
      </c>
    </row>
    <row customHeight="1" ht="18.75">
      <c r="A55" s="166" t="s">
        <v>296</v>
      </c>
      <c r="B55" s="143" t="s">
        <v>426</v>
      </c>
      <c r="C55" s="143" t="s">
        <v>321</v>
      </c>
      <c r="D55" s="143" t="s">
        <v>339</v>
      </c>
      <c r="E55" s="110" t="s">
        <v>412</v>
      </c>
      <c r="F55" s="143" t="s">
        <v>324</v>
      </c>
      <c r="G55" s="110" t="s">
        <v>342</v>
      </c>
      <c r="H55" s="143" t="s">
        <v>335</v>
      </c>
      <c r="I55" s="143" t="s">
        <v>326</v>
      </c>
      <c r="J55" s="110" t="s">
        <v>413</v>
      </c>
    </row>
    <row customHeight="1" ht="18.75">
      <c r="A56" s="166" t="s">
        <v>296</v>
      </c>
      <c r="B56" s="143" t="s">
        <v>426</v>
      </c>
      <c r="C56" s="143" t="s">
        <v>344</v>
      </c>
      <c r="D56" s="143" t="s">
        <v>351</v>
      </c>
      <c r="E56" s="110" t="s">
        <v>432</v>
      </c>
      <c r="F56" s="143" t="s">
        <v>324</v>
      </c>
      <c r="G56" s="110" t="s">
        <v>433</v>
      </c>
      <c r="H56" s="143" t="s">
        <v>335</v>
      </c>
      <c r="I56" s="143" t="s">
        <v>349</v>
      </c>
      <c r="J56" s="110" t="s">
        <v>434</v>
      </c>
    </row>
    <row customHeight="1" ht="18.75">
      <c r="A57" s="166" t="s">
        <v>296</v>
      </c>
      <c r="B57" s="143" t="s">
        <v>426</v>
      </c>
      <c r="C57" s="143" t="s">
        <v>358</v>
      </c>
      <c r="D57" s="143" t="s">
        <v>359</v>
      </c>
      <c r="E57" s="110" t="s">
        <v>359</v>
      </c>
      <c r="F57" s="143" t="s">
        <v>329</v>
      </c>
      <c r="G57" s="110" t="s">
        <v>342</v>
      </c>
      <c r="H57" s="143" t="s">
        <v>335</v>
      </c>
      <c r="I57" s="143" t="s">
        <v>326</v>
      </c>
      <c r="J57" s="110" t="s">
        <v>435</v>
      </c>
    </row>
  </sheetData>
  <mergeCells count="14">
    <mergeCell ref="A3:J3"/>
    <mergeCell ref="A4:H4"/>
    <mergeCell ref="A8:A17"/>
    <mergeCell ref="B8:B17"/>
    <mergeCell ref="A18:A23"/>
    <mergeCell ref="B18:B23"/>
    <mergeCell ref="A24:A32"/>
    <mergeCell ref="B24:B32"/>
    <mergeCell ref="A33:A41"/>
    <mergeCell ref="B33:B41"/>
    <mergeCell ref="A42:A51"/>
    <mergeCell ref="B42:B51"/>
    <mergeCell ref="A52:A57"/>
    <mergeCell ref="B52:B57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62AC2BA-59F7-176D-0147-58C1B60238CA}" mc:Ignorable="x14ac xr xr2 xr3">
  <sheetPr>
    <outlinePr summaryRight="0" summaryBelow="0"/>
    <pageSetUpPr fitToPage="1"/>
  </sheetPr>
  <dimension ref="A1:F10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2.140625" customWidth="1"/>
    <col min="2" max="2" width="16.8515625" customWidth="1"/>
    <col min="3" max="3" width="32.140625" customWidth="1"/>
    <col min="4" max="6" width="28.57421875" customWidth="1"/>
  </cols>
  <sheetData>
    <row customHeight="1" ht="14.25">
      <c r="A1" s="8"/>
      <c r="B1" s="8"/>
      <c r="C1" s="8"/>
      <c r="D1" s="8"/>
      <c r="E1" s="8"/>
      <c r="F1" s="8"/>
    </row>
    <row customHeight="1" ht="15">
      <c r="A2" s="167">
        <v>1</v>
      </c>
      <c r="B2" s="168">
        <v>0</v>
      </c>
      <c r="C2" s="167">
        <v>1</v>
      </c>
      <c r="D2" s="101"/>
      <c r="E2" s="101"/>
      <c r="F2" s="9" t="s">
        <v>436</v>
      </c>
    </row>
    <row customHeight="1" ht="32.25">
      <c r="A3" s="169" t="str">
        <f>"2025"&amp;"年部门政府性基金预算支出预算表"</f>
        <v>2025年部门政府性基金预算支出预算表</v>
      </c>
      <c r="B3" s="170" t="s">
        <v>438</v>
      </c>
      <c r="C3" s="171"/>
      <c r="D3" s="172"/>
      <c r="E3" s="172"/>
      <c r="F3" s="172"/>
    </row>
    <row customHeight="1" ht="18.75">
      <c r="A4" s="87" t="str">
        <f>"单位名称："&amp;"双江拉祜族佤族布朗族傣族自治县忙糯中学"</f>
        <v>单位名称：双江拉祜族佤族布朗族傣族自治县忙糯中学</v>
      </c>
      <c r="B4" s="150" t="s">
        <v>439</v>
      </c>
      <c r="C4" s="167"/>
      <c r="D4" s="101"/>
      <c r="E4" s="101"/>
      <c r="F4" s="9" t="s">
        <v>3</v>
      </c>
    </row>
    <row customHeight="1" ht="18.75">
      <c r="A5" s="104" t="s">
        <v>196</v>
      </c>
      <c r="B5" s="173" t="s">
        <v>78</v>
      </c>
      <c r="C5" s="174" t="s">
        <v>79</v>
      </c>
      <c r="D5" s="73" t="s">
        <v>440</v>
      </c>
      <c r="E5" s="73"/>
      <c r="F5" s="15"/>
    </row>
    <row customHeight="1" ht="18.75">
      <c r="A6" s="140"/>
      <c r="B6" s="175"/>
      <c r="C6" s="176"/>
      <c r="D6" s="108" t="s">
        <v>60</v>
      </c>
      <c r="E6" s="108" t="s">
        <v>80</v>
      </c>
      <c r="F6" s="108" t="s">
        <v>81</v>
      </c>
    </row>
    <row customHeight="1" ht="18.75">
      <c r="A7" s="140">
        <v>1</v>
      </c>
      <c r="B7" s="177" t="s">
        <v>175</v>
      </c>
      <c r="C7" s="176">
        <v>3</v>
      </c>
      <c r="D7" s="108">
        <v>4</v>
      </c>
      <c r="E7" s="108">
        <v>5</v>
      </c>
      <c r="F7" s="108">
        <v>6</v>
      </c>
    </row>
    <row customHeight="1" ht="18.75">
      <c r="A8" s="178"/>
      <c r="B8" s="179"/>
      <c r="C8" s="179"/>
      <c r="D8" s="20"/>
      <c r="E8" s="20"/>
      <c r="F8" s="20"/>
    </row>
    <row customHeight="1" ht="18.75">
      <c r="A9" s="178"/>
      <c r="B9" s="179"/>
      <c r="C9" s="179"/>
      <c r="D9" s="20"/>
      <c r="E9" s="20"/>
      <c r="F9" s="20"/>
    </row>
    <row customHeight="1" ht="18.75">
      <c r="A10" s="180" t="s">
        <v>130</v>
      </c>
      <c r="B10" s="181" t="s">
        <v>130</v>
      </c>
      <c r="C10" s="182" t="s">
        <v>130</v>
      </c>
      <c r="D10" s="20"/>
      <c r="E10" s="20"/>
      <c r="F10" s="20"/>
    </row>
  </sheetData>
  <mergeCells count="7">
    <mergeCell ref="A3:F3"/>
    <mergeCell ref="A10:C10"/>
    <mergeCell ref="D5:F5"/>
    <mergeCell ref="B5:B6"/>
    <mergeCell ref="C5:C6"/>
    <mergeCell ref="A5:A6"/>
    <mergeCell ref="A4:C4"/>
  </mergeCells>
  <printOptions horizontalCentered="1"/>
  <pageMargins left="0.39" right="0.39" top="0.58" bottom="0.58" header="0.50" footer="0.50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7A55651-FBA7-E7EC-72FE-D32854117791}" mc:Ignorable="x14ac xr xr2 xr3">
  <sheetPr>
    <outlinePr summaryRight="0" summaryBelow="0"/>
    <pageSetUpPr fitToPage="1"/>
  </sheetPr>
  <dimension ref="A1:Q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9.140625" customWidth="1"/>
    <col min="2" max="2" width="21.7109375" customWidth="1"/>
    <col min="3" max="3" width="35.28125" customWidth="1"/>
    <col min="4" max="4" width="7.7109375" customWidth="1"/>
    <col min="5" max="5" width="10.28125" customWidth="1"/>
    <col min="6" max="17" width="16.574218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customHeight="1" ht="15">
      <c r="A2" s="68"/>
      <c r="B2" s="68"/>
      <c r="C2" s="68"/>
      <c r="D2" s="68"/>
      <c r="E2" s="68"/>
      <c r="F2" s="68"/>
      <c r="G2" s="68"/>
      <c r="H2" s="68"/>
      <c r="I2" s="68"/>
      <c r="J2" s="68"/>
      <c r="O2" s="35"/>
      <c r="P2" s="35"/>
      <c r="Q2" s="9" t="s">
        <v>441</v>
      </c>
    </row>
    <row customHeight="1" ht="35.25">
      <c r="A3" s="183" t="str">
        <f>"2025"&amp;"年部门政府采购预算表"</f>
        <v>2025年部门政府采购预算表</v>
      </c>
      <c r="B3" s="132"/>
      <c r="C3" s="132"/>
      <c r="D3" s="132"/>
      <c r="E3" s="132"/>
      <c r="F3" s="132"/>
      <c r="G3" s="132"/>
      <c r="H3" s="132"/>
      <c r="I3" s="132"/>
      <c r="J3" s="132"/>
      <c r="K3" s="121"/>
      <c r="L3" s="132"/>
      <c r="M3" s="132"/>
      <c r="N3" s="132"/>
      <c r="O3" s="121"/>
      <c r="P3" s="121"/>
      <c r="Q3" s="132"/>
    </row>
    <row customHeight="1" ht="18.75">
      <c r="A4" s="184" t="str">
        <f>"单位名称："&amp;"双江拉祜族佤族布朗族傣族自治县忙糯中学"</f>
        <v>单位名称：双江拉祜族佤族布朗族傣族自治县忙糯中学</v>
      </c>
      <c r="B4" s="39"/>
      <c r="C4" s="39"/>
      <c r="D4" s="39"/>
      <c r="E4" s="39"/>
      <c r="F4" s="39"/>
      <c r="G4" s="39"/>
      <c r="H4" s="39"/>
      <c r="I4" s="39"/>
      <c r="J4" s="39"/>
      <c r="O4" s="185"/>
      <c r="P4" s="185"/>
      <c r="Q4" s="9" t="s">
        <v>182</v>
      </c>
    </row>
    <row customHeight="1" ht="18.75">
      <c r="A5" s="153" t="s">
        <v>443</v>
      </c>
      <c r="B5" s="186" t="s">
        <v>444</v>
      </c>
      <c r="C5" s="186" t="s">
        <v>445</v>
      </c>
      <c r="D5" s="186" t="s">
        <v>446</v>
      </c>
      <c r="E5" s="186" t="s">
        <v>447</v>
      </c>
      <c r="F5" s="186" t="s">
        <v>448</v>
      </c>
      <c r="G5" s="187" t="s">
        <v>203</v>
      </c>
      <c r="H5" s="187"/>
      <c r="I5" s="187"/>
      <c r="J5" s="187"/>
      <c r="K5" s="71"/>
      <c r="L5" s="187"/>
      <c r="M5" s="187"/>
      <c r="N5" s="187"/>
      <c r="O5" s="134"/>
      <c r="P5" s="71"/>
      <c r="Q5" s="188"/>
    </row>
    <row customHeight="1" ht="18.75">
      <c r="A6" s="154"/>
      <c r="B6" s="189"/>
      <c r="C6" s="189"/>
      <c r="D6" s="189"/>
      <c r="E6" s="189"/>
      <c r="F6" s="189"/>
      <c r="G6" s="189" t="s">
        <v>60</v>
      </c>
      <c r="H6" s="189" t="s">
        <v>63</v>
      </c>
      <c r="I6" s="189" t="s">
        <v>449</v>
      </c>
      <c r="J6" s="189" t="s">
        <v>450</v>
      </c>
      <c r="K6" s="190" t="s">
        <v>451</v>
      </c>
      <c r="L6" s="191" t="s">
        <v>83</v>
      </c>
      <c r="M6" s="191"/>
      <c r="N6" s="191"/>
      <c r="O6" s="192"/>
      <c r="P6" s="193"/>
      <c r="Q6" s="194"/>
    </row>
    <row customHeight="1" ht="30">
      <c r="A7" s="74"/>
      <c r="B7" s="194"/>
      <c r="C7" s="194"/>
      <c r="D7" s="194"/>
      <c r="E7" s="194"/>
      <c r="F7" s="194"/>
      <c r="G7" s="194"/>
      <c r="H7" s="194" t="s">
        <v>62</v>
      </c>
      <c r="I7" s="194"/>
      <c r="J7" s="194"/>
      <c r="K7" s="195"/>
      <c r="L7" s="194" t="s">
        <v>62</v>
      </c>
      <c r="M7" s="194" t="s">
        <v>69</v>
      </c>
      <c r="N7" s="194" t="s">
        <v>211</v>
      </c>
      <c r="O7" s="76" t="s">
        <v>71</v>
      </c>
      <c r="P7" s="195" t="s">
        <v>72</v>
      </c>
      <c r="Q7" s="194" t="s">
        <v>73</v>
      </c>
    </row>
    <row customHeight="1" ht="18.75">
      <c r="A8" s="18">
        <v>1</v>
      </c>
      <c r="B8" s="108">
        <v>2</v>
      </c>
      <c r="C8" s="108">
        <v>3</v>
      </c>
      <c r="D8" s="108">
        <v>4</v>
      </c>
      <c r="E8" s="108">
        <v>5</v>
      </c>
      <c r="F8" s="108">
        <v>6</v>
      </c>
      <c r="G8" s="176">
        <v>7</v>
      </c>
      <c r="H8" s="176">
        <v>8</v>
      </c>
      <c r="I8" s="176">
        <v>9</v>
      </c>
      <c r="J8" s="176">
        <v>10</v>
      </c>
      <c r="K8" s="176">
        <v>11</v>
      </c>
      <c r="L8" s="176">
        <v>12</v>
      </c>
      <c r="M8" s="176">
        <v>13</v>
      </c>
      <c r="N8" s="176">
        <v>14</v>
      </c>
      <c r="O8" s="176">
        <v>15</v>
      </c>
      <c r="P8" s="176">
        <v>16</v>
      </c>
      <c r="Q8" s="176">
        <v>17</v>
      </c>
    </row>
    <row customHeight="1" ht="18.75">
      <c r="A9" s="196"/>
      <c r="B9" s="197"/>
      <c r="C9" s="197"/>
      <c r="D9" s="197"/>
      <c r="E9" s="198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customHeight="1" ht="18.75">
      <c r="A10" s="199"/>
      <c r="B10" s="197"/>
      <c r="C10" s="197"/>
      <c r="D10" s="197"/>
      <c r="E10" s="20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customHeight="1" ht="18.75">
      <c r="A11" s="201" t="s">
        <v>130</v>
      </c>
      <c r="B11" s="202"/>
      <c r="C11" s="202"/>
      <c r="D11" s="202"/>
      <c r="E11" s="19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</sheetData>
  <mergeCells count="16">
    <mergeCell ref="A11:E11"/>
    <mergeCell ref="H6:H7"/>
    <mergeCell ref="A3:Q3"/>
    <mergeCell ref="A5:A7"/>
    <mergeCell ref="B5:B7"/>
    <mergeCell ref="C5:C7"/>
    <mergeCell ref="D5:D7"/>
    <mergeCell ref="E5:E7"/>
    <mergeCell ref="F5:F7"/>
    <mergeCell ref="G5:Q5"/>
    <mergeCell ref="I6:I7"/>
    <mergeCell ref="J6:J7"/>
    <mergeCell ref="A4:F4"/>
    <mergeCell ref="K6:K7"/>
    <mergeCell ref="G6:G7"/>
    <mergeCell ref="L6:Q6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36995EC-D488-8811-5EC5-38EC3B7FEA9D}" mc:Ignorable="x14ac xr xr2 xr3">
  <sheetPr>
    <outlinePr summaryRight="0" summaryBelow="0"/>
    <pageSetUpPr fitToPage="1"/>
  </sheetPr>
  <dimension ref="A1:N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1.421875" customWidth="1"/>
    <col min="2" max="3" width="21.8515625" customWidth="1"/>
    <col min="4" max="14" width="19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customHeight="1" ht="15">
      <c r="A2" s="67"/>
      <c r="B2" s="67"/>
      <c r="C2" s="34"/>
      <c r="D2" s="67"/>
      <c r="E2" s="67"/>
      <c r="F2" s="67"/>
      <c r="G2" s="67"/>
      <c r="H2" s="203"/>
      <c r="I2" s="67"/>
      <c r="J2" s="67"/>
      <c r="K2" s="67"/>
      <c r="L2" s="35"/>
      <c r="M2" s="161"/>
      <c r="N2" s="119" t="s">
        <v>452</v>
      </c>
    </row>
    <row customHeight="1" ht="34.5">
      <c r="A3" s="204" t="str">
        <f>"2025"&amp;"年部门政府购买服务预算表"</f>
        <v>2025年部门政府购买服务预算表</v>
      </c>
      <c r="B3" s="205"/>
      <c r="C3" s="121"/>
      <c r="D3" s="205"/>
      <c r="E3" s="205"/>
      <c r="F3" s="205"/>
      <c r="G3" s="205"/>
      <c r="H3" s="206"/>
      <c r="I3" s="205"/>
      <c r="J3" s="205"/>
      <c r="K3" s="205"/>
      <c r="L3" s="121"/>
      <c r="M3" s="206"/>
      <c r="N3" s="205"/>
    </row>
    <row customHeight="1" ht="18.75">
      <c r="A4" s="207" t="str">
        <f>"单位名称："&amp;"双江拉祜族佤族布朗族傣族自治县忙糯中学"</f>
        <v>单位名称：双江拉祜族佤族布朗族傣族自治县忙糯中学</v>
      </c>
      <c r="B4" s="208"/>
      <c r="C4" s="40"/>
      <c r="D4" s="208"/>
      <c r="E4" s="208"/>
      <c r="F4" s="208"/>
      <c r="G4" s="208"/>
      <c r="H4" s="203"/>
      <c r="I4" s="67"/>
      <c r="J4" s="67"/>
      <c r="K4" s="67"/>
      <c r="L4" s="185"/>
      <c r="M4" s="209"/>
      <c r="N4" s="119" t="s">
        <v>182</v>
      </c>
    </row>
    <row customHeight="1" ht="18.75">
      <c r="A5" s="153" t="s">
        <v>443</v>
      </c>
      <c r="B5" s="186" t="s">
        <v>454</v>
      </c>
      <c r="C5" s="210" t="s">
        <v>455</v>
      </c>
      <c r="D5" s="187" t="s">
        <v>203</v>
      </c>
      <c r="E5" s="187"/>
      <c r="F5" s="187"/>
      <c r="G5" s="187"/>
      <c r="H5" s="71"/>
      <c r="I5" s="187"/>
      <c r="J5" s="187"/>
      <c r="K5" s="187"/>
      <c r="L5" s="134"/>
      <c r="M5" s="71"/>
      <c r="N5" s="188"/>
    </row>
    <row customHeight="1" ht="18.75">
      <c r="A6" s="154"/>
      <c r="B6" s="189"/>
      <c r="C6" s="190"/>
      <c r="D6" s="189" t="s">
        <v>60</v>
      </c>
      <c r="E6" s="189" t="s">
        <v>63</v>
      </c>
      <c r="F6" s="189" t="s">
        <v>449</v>
      </c>
      <c r="G6" s="189" t="s">
        <v>450</v>
      </c>
      <c r="H6" s="190" t="s">
        <v>451</v>
      </c>
      <c r="I6" s="191" t="s">
        <v>83</v>
      </c>
      <c r="J6" s="191"/>
      <c r="K6" s="191"/>
      <c r="L6" s="192"/>
      <c r="M6" s="193"/>
      <c r="N6" s="194"/>
    </row>
    <row customHeight="1" ht="26.25">
      <c r="A7" s="74"/>
      <c r="B7" s="194"/>
      <c r="C7" s="195"/>
      <c r="D7" s="194"/>
      <c r="E7" s="194"/>
      <c r="F7" s="194"/>
      <c r="G7" s="194"/>
      <c r="H7" s="195"/>
      <c r="I7" s="194" t="s">
        <v>62</v>
      </c>
      <c r="J7" s="194" t="s">
        <v>69</v>
      </c>
      <c r="K7" s="194" t="s">
        <v>211</v>
      </c>
      <c r="L7" s="76" t="s">
        <v>71</v>
      </c>
      <c r="M7" s="195" t="s">
        <v>72</v>
      </c>
      <c r="N7" s="194" t="s">
        <v>73</v>
      </c>
    </row>
    <row customHeight="1" ht="18.75">
      <c r="A8" s="211">
        <v>1</v>
      </c>
      <c r="B8" s="211">
        <v>2</v>
      </c>
      <c r="C8" s="211">
        <v>3</v>
      </c>
      <c r="D8" s="211">
        <v>4</v>
      </c>
      <c r="E8" s="211">
        <v>5</v>
      </c>
      <c r="F8" s="211">
        <v>6</v>
      </c>
      <c r="G8" s="211">
        <v>7</v>
      </c>
      <c r="H8" s="211">
        <v>8</v>
      </c>
      <c r="I8" s="211">
        <v>9</v>
      </c>
      <c r="J8" s="211">
        <v>10</v>
      </c>
      <c r="K8" s="211">
        <v>11</v>
      </c>
      <c r="L8" s="211">
        <v>12</v>
      </c>
      <c r="M8" s="211">
        <v>13</v>
      </c>
      <c r="N8" s="211">
        <v>14</v>
      </c>
    </row>
    <row customHeight="1" ht="18.75">
      <c r="A9" s="196"/>
      <c r="B9" s="197"/>
      <c r="C9" s="17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customHeight="1" ht="18.75">
      <c r="A10" s="199"/>
      <c r="B10" s="197"/>
      <c r="C10" s="17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customHeight="1" ht="18.75">
      <c r="A11" s="201" t="s">
        <v>130</v>
      </c>
      <c r="B11" s="202"/>
      <c r="C11" s="212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</sheetData>
  <mergeCells count="13">
    <mergeCell ref="A3:N3"/>
    <mergeCell ref="A5:A7"/>
    <mergeCell ref="B5:B7"/>
    <mergeCell ref="D5:N5"/>
    <mergeCell ref="F6:F7"/>
    <mergeCell ref="G6:G7"/>
    <mergeCell ref="A4:C4"/>
    <mergeCell ref="H6:H7"/>
    <mergeCell ref="D6:D7"/>
    <mergeCell ref="I6:N6"/>
    <mergeCell ref="A11:C11"/>
    <mergeCell ref="E6:E7"/>
    <mergeCell ref="C5:C7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2D9595B-7A2C-0A29-8B01-EFAE2E3300A6}" mc:Ignorable="x14ac xr xr2 xr3">
  <sheetPr>
    <outlinePr summaryRight="0" summaryBelow="0"/>
    <pageSetUpPr fitToPage="1"/>
  </sheetPr>
  <dimension ref="A1:I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7.7109375" customWidth="1"/>
    <col min="2" max="4" width="17.57421875" customWidth="1"/>
    <col min="5" max="9" width="15.71093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</row>
    <row customHeight="1" ht="15">
      <c r="A2" s="68"/>
      <c r="B2" s="68"/>
      <c r="C2" s="68"/>
      <c r="D2" s="97"/>
      <c r="G2" s="35"/>
      <c r="H2" s="35"/>
      <c r="I2" s="35" t="s">
        <v>456</v>
      </c>
    </row>
    <row customHeight="1" ht="27.75">
      <c r="A3" s="183" t="str">
        <f>"2025"&amp;"年县对下转移支付预算表"</f>
        <v>2025年县对下转移支付预算表</v>
      </c>
      <c r="B3" s="132"/>
      <c r="C3" s="132"/>
      <c r="D3" s="132"/>
      <c r="E3" s="132"/>
      <c r="F3" s="132"/>
      <c r="G3" s="121"/>
      <c r="H3" s="121"/>
      <c r="I3" s="132"/>
    </row>
    <row customHeight="1" ht="18.75">
      <c r="A4" s="213" t="str">
        <f>"单位名称："&amp;"双江拉祜族佤族布朗族傣族自治县忙糯中学"</f>
        <v>单位名称：双江拉祜族佤族布朗族傣族自治县忙糯中学</v>
      </c>
      <c r="B4" s="208"/>
      <c r="C4" s="208"/>
      <c r="D4" s="214"/>
      <c r="E4" s="67"/>
      <c r="G4" s="185"/>
      <c r="H4" s="185"/>
      <c r="I4" s="35" t="s">
        <v>182</v>
      </c>
    </row>
    <row customHeight="1" ht="18.75">
      <c r="A5" s="16" t="s">
        <v>458</v>
      </c>
      <c r="B5" s="14" t="s">
        <v>203</v>
      </c>
      <c r="C5" s="73"/>
      <c r="D5" s="73"/>
      <c r="E5" s="14" t="s">
        <v>459</v>
      </c>
      <c r="F5" s="73"/>
      <c r="G5" s="134"/>
      <c r="H5" s="134"/>
      <c r="I5" s="15"/>
    </row>
    <row customHeight="1" ht="18.75">
      <c r="A6" s="18"/>
      <c r="B6" s="138" t="s">
        <v>60</v>
      </c>
      <c r="C6" s="153" t="s">
        <v>63</v>
      </c>
      <c r="D6" s="215" t="s">
        <v>460</v>
      </c>
      <c r="E6" s="75" t="s">
        <v>461</v>
      </c>
      <c r="F6" s="75" t="s">
        <v>461</v>
      </c>
      <c r="G6" s="75" t="s">
        <v>461</v>
      </c>
      <c r="H6" s="75" t="s">
        <v>461</v>
      </c>
      <c r="I6" s="75" t="s">
        <v>461</v>
      </c>
    </row>
    <row customHeight="1" ht="18.75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</row>
    <row customHeight="1" ht="18.75">
      <c r="A8" s="110"/>
      <c r="B8" s="20"/>
      <c r="C8" s="20"/>
      <c r="D8" s="20"/>
      <c r="E8" s="20"/>
      <c r="F8" s="20"/>
      <c r="G8" s="20"/>
      <c r="H8" s="20"/>
      <c r="I8" s="20"/>
    </row>
    <row customHeight="1" ht="18.75">
      <c r="A9" s="216"/>
      <c r="B9" s="20"/>
      <c r="C9" s="20"/>
      <c r="D9" s="20"/>
      <c r="E9" s="20"/>
      <c r="F9" s="20"/>
      <c r="G9" s="20"/>
      <c r="H9" s="20"/>
      <c r="I9" s="20"/>
    </row>
  </sheetData>
  <mergeCells count="5">
    <mergeCell ref="A3:I3"/>
    <mergeCell ref="A5:A6"/>
    <mergeCell ref="B5:D5"/>
    <mergeCell ref="E5:I5"/>
    <mergeCell ref="A4:E4"/>
  </mergeCells>
  <printOptions horizontalCentered="1"/>
  <pageMargins left="1.00" right="1.00" top="0.75" bottom="0.75" header="0.00" footer="0.00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D8C8BD4-FF1D-BC15-D832-BB0FDDF3EA65}" mc:Ignorable="x14ac xr xr2 xr3">
  <sheetPr>
    <outlinePr summaryRight="0" summaryBelow="0"/>
    <pageSetUpPr fitToPage="1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5">
      <c r="J2" s="35" t="s">
        <v>462</v>
      </c>
    </row>
    <row customHeight="1" ht="36">
      <c r="A3" s="63" t="str">
        <f>"2025"&amp;"年县对下转移支付绩效目标表"</f>
        <v>2025年县对下转移支付绩效目标表</v>
      </c>
      <c r="B3" s="132"/>
      <c r="C3" s="132"/>
      <c r="D3" s="132"/>
      <c r="E3" s="132"/>
      <c r="F3" s="121"/>
      <c r="G3" s="132"/>
      <c r="H3" s="121"/>
      <c r="I3" s="121"/>
      <c r="J3" s="132"/>
    </row>
    <row customHeight="1" ht="18.75">
      <c r="A4" s="87" t="str">
        <f>"单位名称："&amp;"双江拉祜族佤族布朗族傣族自治县忙糯中学"</f>
        <v>单位名称：双江拉祜族佤族布朗族傣族自治县忙糯中学</v>
      </c>
      <c r="B4" s="148"/>
      <c r="C4" s="148"/>
      <c r="D4" s="148"/>
      <c r="E4" s="148"/>
      <c r="F4" s="162"/>
      <c r="G4" s="148"/>
      <c r="H4" s="162"/>
    </row>
    <row customHeight="1" ht="18.75">
      <c r="A5" s="77" t="s">
        <v>310</v>
      </c>
      <c r="B5" s="77" t="s">
        <v>311</v>
      </c>
      <c r="C5" s="77" t="s">
        <v>312</v>
      </c>
      <c r="D5" s="77" t="s">
        <v>313</v>
      </c>
      <c r="E5" s="77" t="s">
        <v>314</v>
      </c>
      <c r="F5" s="163" t="s">
        <v>315</v>
      </c>
      <c r="G5" s="77" t="s">
        <v>316</v>
      </c>
      <c r="H5" s="163" t="s">
        <v>317</v>
      </c>
      <c r="I5" s="163" t="s">
        <v>318</v>
      </c>
      <c r="J5" s="77" t="s">
        <v>319</v>
      </c>
    </row>
    <row customHeight="1" ht="18.7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163">
        <v>6</v>
      </c>
      <c r="G6" s="77">
        <v>7</v>
      </c>
      <c r="H6" s="163">
        <v>8</v>
      </c>
      <c r="I6" s="163">
        <v>9</v>
      </c>
      <c r="J6" s="77">
        <v>10</v>
      </c>
    </row>
    <row customHeight="1" ht="18.75">
      <c r="A7" s="143"/>
      <c r="B7" s="164"/>
      <c r="C7" s="164"/>
      <c r="D7" s="164"/>
      <c r="E7" s="165"/>
      <c r="F7" s="94"/>
      <c r="G7" s="165"/>
      <c r="H7" s="94"/>
      <c r="I7" s="94"/>
      <c r="J7" s="165"/>
    </row>
    <row customHeight="1" ht="18.75">
      <c r="A8" s="217"/>
      <c r="B8" s="143"/>
      <c r="C8" s="143"/>
      <c r="D8" s="143"/>
      <c r="E8" s="143"/>
      <c r="F8" s="218"/>
      <c r="G8" s="143"/>
      <c r="H8" s="143"/>
      <c r="I8" s="143"/>
      <c r="J8" s="143"/>
    </row>
  </sheetData>
  <mergeCells count="2">
    <mergeCell ref="A3:J3"/>
    <mergeCell ref="A4:H4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F02E42A-9427-5ADE-BF02-823CE6482B1B}" mc:Ignorable="x14ac xr xr2 xr3">
  <sheetPr>
    <outlinePr summaryRight="0" summaryBelow="0"/>
  </sheetPr>
  <dimension ref="A1:H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29.00390625" customWidth="1"/>
    <col min="2" max="2" width="18.7109375" customWidth="1"/>
    <col min="3" max="3" width="24.8515625" customWidth="1"/>
    <col min="4" max="4" width="23.57421875" customWidth="1"/>
    <col min="5" max="5" width="17.8515625" customWidth="1"/>
    <col min="6" max="6" width="23.57421875" customWidth="1"/>
    <col min="7" max="7" width="25.140625" customWidth="1"/>
    <col min="8" max="8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</row>
    <row customHeight="1" ht="15">
      <c r="A2" s="61"/>
      <c r="B2" s="61"/>
      <c r="C2" s="61"/>
      <c r="D2" s="61"/>
      <c r="E2" s="61"/>
      <c r="F2" s="61"/>
      <c r="G2" s="61"/>
      <c r="H2" s="9" t="s">
        <v>464</v>
      </c>
    </row>
    <row customHeight="1" ht="34.5">
      <c r="A3" s="219" t="str">
        <f>"2025"&amp;"年新增资产配置表"</f>
        <v>2025年新增资产配置表</v>
      </c>
      <c r="B3" s="132"/>
      <c r="C3" s="132"/>
      <c r="D3" s="132"/>
      <c r="E3" s="132"/>
      <c r="F3" s="132"/>
      <c r="G3" s="132"/>
      <c r="H3" s="132"/>
    </row>
    <row customHeight="1" ht="18.75">
      <c r="A4" s="184" t="str">
        <f>"单位名称："&amp;"双江拉祜族佤族布朗族傣族自治县忙糯中学"</f>
        <v>单位名称：双江拉祜族佤族布朗族傣族自治县忙糯中学</v>
      </c>
      <c r="B4" s="151"/>
      <c r="C4" s="148"/>
      <c r="H4" s="220" t="s">
        <v>182</v>
      </c>
    </row>
    <row customHeight="1" ht="18.75">
      <c r="A5" s="153" t="s">
        <v>196</v>
      </c>
      <c r="B5" s="153" t="s">
        <v>466</v>
      </c>
      <c r="C5" s="153" t="s">
        <v>467</v>
      </c>
      <c r="D5" s="153" t="s">
        <v>468</v>
      </c>
      <c r="E5" s="153" t="s">
        <v>469</v>
      </c>
      <c r="F5" s="221" t="s">
        <v>470</v>
      </c>
      <c r="G5" s="187"/>
      <c r="H5" s="188"/>
    </row>
    <row customHeight="1" ht="18.75">
      <c r="A6" s="74"/>
      <c r="B6" s="74"/>
      <c r="C6" s="74"/>
      <c r="D6" s="74"/>
      <c r="E6" s="74"/>
      <c r="F6" s="77" t="s">
        <v>447</v>
      </c>
      <c r="G6" s="77" t="s">
        <v>471</v>
      </c>
      <c r="H6" s="77" t="s">
        <v>472</v>
      </c>
    </row>
    <row customHeight="1" ht="18.7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</row>
    <row customHeight="1" ht="18.75">
      <c r="A8" s="164"/>
      <c r="B8" s="164"/>
      <c r="C8" s="110"/>
      <c r="D8" s="110"/>
      <c r="E8" s="110"/>
      <c r="F8" s="222"/>
      <c r="G8" s="20"/>
      <c r="H8" s="20"/>
    </row>
    <row customHeight="1" ht="18.75">
      <c r="A9" s="223" t="s">
        <v>60</v>
      </c>
      <c r="B9" s="224"/>
      <c r="C9" s="224"/>
      <c r="D9" s="224"/>
      <c r="E9" s="225"/>
      <c r="F9" s="222"/>
      <c r="G9" s="20"/>
      <c r="H9" s="20"/>
    </row>
  </sheetData>
  <mergeCells count="9">
    <mergeCell ref="A9:E9"/>
    <mergeCell ref="A3:H3"/>
    <mergeCell ref="A5:A6"/>
    <mergeCell ref="C5:C6"/>
    <mergeCell ref="D5:D6"/>
    <mergeCell ref="E5:E6"/>
    <mergeCell ref="F5:H5"/>
    <mergeCell ref="B5:B6"/>
    <mergeCell ref="A4:C4"/>
  </mergeCells>
  <pageMargins left="0.36" right="0.10" top="0.26" bottom="0.26" header="0.00" footer="0.00"/>
  <pageSetup paperSize="9" scale="81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097A98B-1ED5-3E0C-9E69-C89C3911416C}" mc:Ignorable="x14ac xr xr2 xr3">
  <sheetPr>
    <outlinePr summaryRight="0" summaryBelow="0"/>
    <pageSetUpPr fitToPage="1"/>
  </sheetPr>
  <dimension ref="A1:K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3.421875" customWidth="1"/>
    <col min="2" max="2" width="43.87109375" customWidth="1"/>
    <col min="3" max="3" width="23.8515625" customWidth="1"/>
    <col min="4" max="4" width="11.140625" customWidth="1"/>
    <col min="5" max="5" width="33.1640625" customWidth="1"/>
    <col min="6" max="6" width="9.8515625" customWidth="1"/>
    <col min="7" max="7" width="17.7109375" customWidth="1"/>
    <col min="8" max="11" width="15.4218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customHeight="1" ht="15">
      <c r="D2" s="100"/>
      <c r="E2" s="100"/>
      <c r="F2" s="100"/>
      <c r="G2" s="100"/>
      <c r="H2" s="68"/>
      <c r="I2" s="68"/>
      <c r="J2" s="68"/>
      <c r="K2" s="35" t="s">
        <v>473</v>
      </c>
    </row>
    <row customHeight="1" ht="42.75">
      <c r="A3" s="10" t="str">
        <f>"2025"&amp;"年转移支付补助项目支出预算表"</f>
        <v>2025年转移支付补助项目支出预算表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customHeight="1" ht="18.75">
      <c r="A4" s="150" t="str">
        <f>"单位名称："&amp;"双江拉祜族佤族布朗族傣族自治县忙糯中学"</f>
        <v>单位名称：双江拉祜族佤族布朗族傣族自治县忙糯中学</v>
      </c>
      <c r="B4" s="151"/>
      <c r="C4" s="151"/>
      <c r="D4" s="151"/>
      <c r="E4" s="151"/>
      <c r="F4" s="151"/>
      <c r="G4" s="151"/>
      <c r="H4" s="152"/>
      <c r="I4" s="152"/>
      <c r="J4" s="152"/>
      <c r="K4" s="226" t="s">
        <v>182</v>
      </c>
    </row>
    <row customHeight="1" ht="18.75">
      <c r="A5" s="70" t="s">
        <v>270</v>
      </c>
      <c r="B5" s="70" t="s">
        <v>198</v>
      </c>
      <c r="C5" s="70" t="s">
        <v>271</v>
      </c>
      <c r="D5" s="153" t="s">
        <v>199</v>
      </c>
      <c r="E5" s="153" t="s">
        <v>200</v>
      </c>
      <c r="F5" s="153" t="s">
        <v>272</v>
      </c>
      <c r="G5" s="153" t="s">
        <v>273</v>
      </c>
      <c r="H5" s="16" t="s">
        <v>60</v>
      </c>
      <c r="I5" s="14" t="s">
        <v>475</v>
      </c>
      <c r="J5" s="73"/>
      <c r="K5" s="15"/>
    </row>
    <row customHeight="1" ht="18.75">
      <c r="A6" s="136"/>
      <c r="B6" s="136"/>
      <c r="C6" s="136"/>
      <c r="D6" s="154"/>
      <c r="E6" s="154"/>
      <c r="F6" s="154"/>
      <c r="G6" s="154"/>
      <c r="H6" s="138"/>
      <c r="I6" s="153" t="s">
        <v>63</v>
      </c>
      <c r="J6" s="153" t="s">
        <v>64</v>
      </c>
      <c r="K6" s="153" t="s">
        <v>65</v>
      </c>
    </row>
    <row customHeight="1" ht="18.75">
      <c r="A7" s="122"/>
      <c r="B7" s="122"/>
      <c r="C7" s="122"/>
      <c r="D7" s="74"/>
      <c r="E7" s="74"/>
      <c r="F7" s="74"/>
      <c r="G7" s="74"/>
      <c r="H7" s="18"/>
      <c r="I7" s="74" t="s">
        <v>62</v>
      </c>
      <c r="J7" s="74"/>
      <c r="K7" s="74"/>
    </row>
    <row customHeight="1" ht="18.75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227">
        <v>10</v>
      </c>
      <c r="K8" s="227">
        <v>11</v>
      </c>
    </row>
    <row customHeight="1" ht="18.75">
      <c r="A9" s="110"/>
      <c r="B9" s="143"/>
      <c r="C9" s="110"/>
      <c r="D9" s="110"/>
      <c r="E9" s="110"/>
      <c r="F9" s="110"/>
      <c r="G9" s="110"/>
      <c r="H9" s="20"/>
      <c r="I9" s="20"/>
      <c r="J9" s="20"/>
      <c r="K9" s="20"/>
    </row>
    <row customHeight="1" ht="18.75">
      <c r="A10" s="143"/>
      <c r="B10" s="143"/>
      <c r="C10" s="143"/>
      <c r="D10" s="143"/>
      <c r="E10" s="143"/>
      <c r="F10" s="143"/>
      <c r="G10" s="143"/>
      <c r="H10" s="20"/>
      <c r="I10" s="20"/>
      <c r="J10" s="20"/>
      <c r="K10" s="20"/>
    </row>
    <row customHeight="1" ht="18.75">
      <c r="A11" s="145" t="s">
        <v>130</v>
      </c>
      <c r="B11" s="159"/>
      <c r="C11" s="159"/>
      <c r="D11" s="159"/>
      <c r="E11" s="159"/>
      <c r="F11" s="159"/>
      <c r="G11" s="160"/>
      <c r="H11" s="20"/>
      <c r="I11" s="20"/>
      <c r="J11" s="20"/>
      <c r="K11" s="20"/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28EFA8F-B69F-3D23-C957-903EC921FB92}" mc:Ignorable="x14ac xr xr2 xr3">
  <sheetPr>
    <outlinePr summaryRight="0" summaryBelow="0"/>
    <pageSetUpPr fitToPage="1"/>
  </sheetPr>
  <dimension ref="A1:G14"/>
  <sheetViews>
    <sheetView topLeftCell="C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9.421875" customWidth="1"/>
    <col min="2" max="2" width="23.140625" customWidth="1"/>
    <col min="3" max="3" width="31.57421875" customWidth="1"/>
    <col min="4" max="4" width="20.421875" customWidth="1"/>
    <col min="5" max="7" width="23.8515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5">
      <c r="A2" s="61"/>
      <c r="B2" s="61"/>
      <c r="C2" s="61"/>
      <c r="D2" s="149"/>
      <c r="E2" s="148"/>
      <c r="F2" s="148"/>
      <c r="G2" s="226" t="s">
        <v>476</v>
      </c>
    </row>
    <row customHeight="1" ht="36.75">
      <c r="A3" s="63" t="str">
        <f>"2025"&amp;"年部门项目中期规划预算表"</f>
        <v>2025年部门项目中期规划预算表</v>
      </c>
      <c r="B3" s="132"/>
      <c r="C3" s="132"/>
      <c r="D3" s="132"/>
      <c r="E3" s="132"/>
      <c r="F3" s="132"/>
      <c r="G3" s="132"/>
    </row>
    <row customHeight="1" ht="18.75">
      <c r="A4" s="87" t="str">
        <f>"单位名称："&amp;"双江拉祜族佤族布朗族傣族自治县忙糯中学"</f>
        <v>单位名称：双江拉祜族佤族布朗族傣族自治县忙糯中学</v>
      </c>
      <c r="B4" s="151"/>
      <c r="C4" s="151"/>
      <c r="D4" s="151"/>
      <c r="E4" s="152"/>
      <c r="F4" s="152"/>
      <c r="G4" s="226" t="s">
        <v>182</v>
      </c>
    </row>
    <row customHeight="1" ht="18.75">
      <c r="A5" s="70" t="s">
        <v>271</v>
      </c>
      <c r="B5" s="70" t="s">
        <v>270</v>
      </c>
      <c r="C5" s="70" t="s">
        <v>198</v>
      </c>
      <c r="D5" s="153" t="s">
        <v>478</v>
      </c>
      <c r="E5" s="14" t="s">
        <v>63</v>
      </c>
      <c r="F5" s="73"/>
      <c r="G5" s="15"/>
    </row>
    <row customHeight="1" ht="18.75">
      <c r="A6" s="136"/>
      <c r="B6" s="136"/>
      <c r="C6" s="136"/>
      <c r="D6" s="154"/>
      <c r="E6" s="228" t="str">
        <f>"2025"&amp;"年"</f>
        <v>2025年</v>
      </c>
      <c r="F6" s="228" t="str">
        <f>"2025"+1&amp;"年"</f>
        <v>2026年</v>
      </c>
      <c r="G6" s="229" t="str">
        <f>"2025"+2&amp;"年"</f>
        <v>2027年</v>
      </c>
    </row>
    <row customHeight="1" ht="18.75">
      <c r="A7" s="122"/>
      <c r="B7" s="122"/>
      <c r="C7" s="122"/>
      <c r="D7" s="74"/>
      <c r="E7" s="122" t="s">
        <v>62</v>
      </c>
      <c r="F7" s="122"/>
      <c r="G7" s="74"/>
    </row>
    <row customHeight="1" ht="18.75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227">
        <v>7</v>
      </c>
    </row>
    <row customHeight="1" ht="18.75">
      <c r="A9" s="143" t="s">
        <v>75</v>
      </c>
      <c r="B9" s="90"/>
      <c r="C9" s="90"/>
      <c r="D9" s="143"/>
      <c r="E9" s="20">
        <v>486851.87</v>
      </c>
      <c r="F9" s="20"/>
      <c r="G9" s="20"/>
    </row>
    <row customHeight="1" ht="18.75">
      <c r="A10" s="143"/>
      <c r="B10" s="143" t="s">
        <v>482</v>
      </c>
      <c r="C10" s="143" t="s">
        <v>300</v>
      </c>
      <c r="D10" s="143" t="s">
        <v>483</v>
      </c>
      <c r="E10" s="20">
        <v>810</v>
      </c>
      <c r="F10" s="20"/>
      <c r="G10" s="20"/>
    </row>
    <row customHeight="1" ht="18.75">
      <c r="A11" s="144"/>
      <c r="B11" s="143" t="s">
        <v>482</v>
      </c>
      <c r="C11" s="143" t="s">
        <v>302</v>
      </c>
      <c r="D11" s="143" t="s">
        <v>483</v>
      </c>
      <c r="E11" s="20">
        <v>56851.87</v>
      </c>
      <c r="F11" s="20"/>
      <c r="G11" s="20"/>
    </row>
    <row customHeight="1" ht="18.75">
      <c r="A12" s="144"/>
      <c r="B12" s="143" t="s">
        <v>482</v>
      </c>
      <c r="C12" s="143" t="s">
        <v>276</v>
      </c>
      <c r="D12" s="143" t="s">
        <v>483</v>
      </c>
      <c r="E12" s="20">
        <v>10000</v>
      </c>
      <c r="F12" s="20"/>
      <c r="G12" s="20"/>
    </row>
    <row customHeight="1" ht="18.75">
      <c r="A13" s="144"/>
      <c r="B13" s="143" t="s">
        <v>482</v>
      </c>
      <c r="C13" s="143" t="s">
        <v>296</v>
      </c>
      <c r="D13" s="143" t="s">
        <v>483</v>
      </c>
      <c r="E13" s="20">
        <v>419190</v>
      </c>
      <c r="F13" s="20"/>
      <c r="G13" s="20"/>
    </row>
    <row customHeight="1" ht="18.75">
      <c r="A14" s="223" t="s">
        <v>60</v>
      </c>
      <c r="B14" s="230" t="s">
        <v>484</v>
      </c>
      <c r="C14" s="230"/>
      <c r="D14" s="231"/>
      <c r="E14" s="20">
        <v>486851.87</v>
      </c>
      <c r="F14" s="20"/>
      <c r="G14" s="20"/>
    </row>
  </sheetData>
  <mergeCells count="11">
    <mergeCell ref="G6:G7"/>
    <mergeCell ref="D5:D7"/>
    <mergeCell ref="A3:G3"/>
    <mergeCell ref="A4:D4"/>
    <mergeCell ref="E5:G5"/>
    <mergeCell ref="F6:F7"/>
    <mergeCell ref="A14:D14"/>
    <mergeCell ref="B5:B7"/>
    <mergeCell ref="C5:C7"/>
    <mergeCell ref="A5:A7"/>
    <mergeCell ref="E6:E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